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<sst xmlns="http://schemas.openxmlformats.org/spreadsheetml/2006/main" count="126" uniqueCount="77">
  <si>
    <t xml:space="preserve">UQÀM - Hiver 2020</t>
  </si>
  <si>
    <t xml:space="preserve"> ----  Semainier de répartition des taches ----</t>
  </si>
  <si>
    <t xml:space="preserve">Terminé</t>
  </si>
  <si>
    <t xml:space="preserve">Équipe "La marque Sans Nom"</t>
  </si>
  <si>
    <t xml:space="preserve"> - Projet Site web Sportif  -</t>
  </si>
  <si>
    <t xml:space="preserve">En cours</t>
  </si>
  <si>
    <t xml:space="preserve">En attente</t>
  </si>
  <si>
    <t xml:space="preserve">34 hrs</t>
  </si>
  <si>
    <t xml:space="preserve">Date limite</t>
  </si>
  <si>
    <t xml:space="preserve">SPRINT 1</t>
  </si>
  <si>
    <t xml:space="preserve">SPRINT 2</t>
  </si>
  <si>
    <t xml:space="preserve">Etape</t>
  </si>
  <si>
    <t xml:space="preserve">Nom de la tache</t>
  </si>
  <si>
    <t xml:space="preserve">Assigner à</t>
  </si>
  <si>
    <t xml:space="preserve">Indicateur</t>
  </si>
  <si>
    <t xml:space="preserve">Statut</t>
  </si>
  <si>
    <t xml:space="preserve">Durée planifiée</t>
  </si>
  <si>
    <t xml:space="preserve">Durée réelle</t>
  </si>
  <si>
    <t xml:space="preserve">8 Janvier 2020 au 21 Avril 2020</t>
  </si>
  <si>
    <t xml:space="preserve">Différence temps 
planifié / réel</t>
  </si>
  <si>
    <t xml:space="preserve">Commentaires</t>
  </si>
  <si>
    <t xml:space="preserve">Alex D.</t>
  </si>
  <si>
    <t xml:space="preserve">Philippe</t>
  </si>
  <si>
    <t xml:space="preserve">Alex B.</t>
  </si>
  <si>
    <t xml:space="preserve">Jordan</t>
  </si>
  <si>
    <t xml:space="preserve">PREMIER SPRINT</t>
  </si>
  <si>
    <t xml:space="preserve">Discussion sur projets potentiels et techniques de développement</t>
  </si>
  <si>
    <t xml:space="preserve">Choix du projet et de son nom</t>
  </si>
  <si>
    <t xml:space="preserve">Choix des outils de travail et leurs implentations</t>
  </si>
  <si>
    <t xml:space="preserve">Préparation reunion avec le client</t>
  </si>
  <si>
    <t xml:space="preserve">Reunion du 18 Septembre, Fichier fonctionnalites</t>
  </si>
  <si>
    <t xml:space="preserve">Coordination du projet avec le client</t>
  </si>
  <si>
    <t xml:space="preserve">Conception du semainier</t>
  </si>
  <si>
    <t xml:space="preserve">Rencontre avec le client</t>
  </si>
  <si>
    <t xml:space="preserve">Modélisation des objets à concevoir ( 18 Septembre) </t>
  </si>
  <si>
    <t xml:space="preserve">Préparation du contrat et de la planification</t>
  </si>
  <si>
    <t xml:space="preserve">Maquette interface du logiciel</t>
  </si>
  <si>
    <t xml:space="preserve">Rencontre Design du site web ( Pages requises ect.) ( 24 Janvier 6- 9 pm )</t>
  </si>
  <si>
    <t xml:space="preserve">Familiarisation avec les outils et la documentation</t>
  </si>
  <si>
    <t xml:space="preserve">Apprentissage Shiny Dashboard</t>
  </si>
  <si>
    <t xml:space="preserve">Apprentissage Bootstrap</t>
  </si>
  <si>
    <t xml:space="preserve">Apprentissage ASP DOTNET</t>
  </si>
  <si>
    <t xml:space="preserve">Suivi d'équipe au cours, avec l'enseigant et entre nous ( fev 5 )</t>
  </si>
  <si>
    <t xml:space="preserve">Connexion a la DB, et installation Docker / Microsoft</t>
  </si>
  <si>
    <t xml:space="preserve">Implementation du repository desgin pattern asp</t>
  </si>
  <si>
    <t xml:space="preserve">Data seeding</t>
  </si>
  <si>
    <t xml:space="preserve">Template accueil, event-view, event-list, profile-view</t>
  </si>
  <si>
    <t xml:space="preserve">Creation de model Entreprise</t>
  </si>
  <si>
    <t xml:space="preserve">Rencontre avec client ( 12 Fevrier )</t>
  </si>
  <si>
    <t xml:space="preserve">Template du site - user-list, profile-edit</t>
  </si>
  <si>
    <t xml:space="preserve">Modifications apportées au semainier</t>
  </si>
  <si>
    <t xml:space="preserve">Schema design pattern</t>
  </si>
  <si>
    <t xml:space="preserve">Travail sur Controlleur : Account, admin,error,event</t>
  </si>
  <si>
    <t xml:space="preserve">Diagrammes de comprehension au membres</t>
  </si>
  <si>
    <t xml:space="preserve">Account management settings. Front end/ back, Asp Razor Pages implentation</t>
  </si>
  <si>
    <t xml:space="preserve">Systeme d'authentification / Enregistrement </t>
  </si>
  <si>
    <t xml:space="preserve">Administration des roles des utilisateurs</t>
  </si>
  <si>
    <t xml:space="preserve">Rédiger le rapport de sprint 1</t>
  </si>
  <si>
    <t xml:space="preserve">Conceptualiser le schema relationnel de la Base de donnée</t>
  </si>
  <si>
    <t xml:space="preserve">Page de connexion</t>
  </si>
  <si>
    <t xml:space="preserve">Template user-view</t>
  </si>
  <si>
    <t xml:space="preserve">Intégration des pages static dans les Views</t>
  </si>
  <si>
    <t xml:space="preserve">Réunion 2019-02-24</t>
  </si>
  <si>
    <t xml:space="preserve">Page Contact</t>
  </si>
  <si>
    <t xml:space="preserve">DEUXIEME SPRINT</t>
  </si>
  <si>
    <t xml:space="preserve">Appliquer un style uniforme à la plateforme</t>
  </si>
  <si>
    <t xml:space="preserve">Pages administration et gestion par GUI</t>
  </si>
  <si>
    <t xml:space="preserve">Pages gestion d'entreprises (Create,Edit)</t>
  </si>
  <si>
    <t xml:space="preserve">Pages gestion d'evenement (Create,Edit,Delete)</t>
  </si>
  <si>
    <t xml:space="preserve">Messageries entre utilisateur</t>
  </si>
  <si>
    <t xml:space="preserve">Babillards de commentaires</t>
  </si>
  <si>
    <t xml:space="preserve">Nombre d'heures totales accordées au projet par personne</t>
  </si>
  <si>
    <r>
      <rPr>
        <b val="true"/>
        <sz val="12"/>
        <color rgb="FF000000"/>
        <rFont val="Calibri"/>
        <family val="2"/>
        <charset val="1"/>
      </rPr>
      <t xml:space="preserve">Nombre d'heures totales</t>
    </r>
    <r>
      <rPr>
        <b val="true"/>
        <sz val="12"/>
        <color rgb="FFFF0000"/>
        <rFont val="Calibri"/>
        <family val="2"/>
        <charset val="1"/>
      </rPr>
      <t xml:space="preserve"> restantes</t>
    </r>
    <r>
      <rPr>
        <b val="true"/>
        <sz val="12"/>
        <color rgb="FF000000"/>
        <rFont val="Calibri"/>
        <family val="2"/>
        <charset val="1"/>
      </rPr>
      <t xml:space="preserve"> à accorder au projet par personne</t>
    </r>
  </si>
  <si>
    <t xml:space="preserve">Nombre d'heures totales planifiées</t>
  </si>
  <si>
    <t xml:space="preserve">Nombre d'heures totales réelles</t>
  </si>
  <si>
    <t xml:space="preserve">Nombre d'heures total à accorder au projet (4 * 135 heures)</t>
  </si>
  <si>
    <r>
      <rPr>
        <b val="true"/>
        <sz val="12"/>
        <color rgb="FF000000"/>
        <rFont val="Calibri"/>
        <family val="2"/>
        <charset val="1"/>
      </rPr>
      <t xml:space="preserve">Nombre d'heures</t>
    </r>
    <r>
      <rPr>
        <b val="true"/>
        <sz val="12"/>
        <color rgb="FFFF0000"/>
        <rFont val="Calibri"/>
        <family val="2"/>
        <charset val="1"/>
      </rPr>
      <t xml:space="preserve"> restantes </t>
    </r>
    <r>
      <rPr>
        <b val="true"/>
        <sz val="12"/>
        <color rgb="FF000000"/>
        <rFont val="Calibri"/>
        <family val="2"/>
        <charset val="1"/>
      </rPr>
      <t xml:space="preserve">à accorder au projet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</si>
</sst>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 * #,##0.00_)_ ;_ * \(#,##0.00\)_ ;_ * \-??_)_ ;_ @_ "/>
    <numFmt numFmtId="166" formatCode="0.00"/>
    <numFmt numFmtId="167" formatCode="0\ %"/>
    <numFmt numFmtId="168" formatCode="[$-C0C]DD/MMM"/>
    <numFmt numFmtId="169" formatCode="\\;;;"/>
    <numFmt numFmtId="170" formatCode="General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i val="true"/>
      <u val="single"/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1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6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22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6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0" xfId="23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0" xfId="24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5" borderId="0" xfId="25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5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7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0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0" borderId="11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0" borderId="1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0" borderId="11" xfId="22" applyFont="fals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6" fillId="0" borderId="11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6" fillId="0" borderId="11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6" fillId="0" borderId="13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0" borderId="1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5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0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0" borderId="16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4" fillId="0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16" xfId="22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17" fillId="0" borderId="16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7" fillId="0" borderId="16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18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9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20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16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21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7" fillId="7" borderId="16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8" fillId="0" borderId="16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0" borderId="16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9" fontId="18" fillId="0" borderId="16" xfId="23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8" fillId="0" borderId="20" xfId="23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8" fillId="0" borderId="13" xfId="23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4" fontId="9" fillId="3" borderId="16" xfId="23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2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4" fillId="0" borderId="20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4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3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7" fillId="0" borderId="20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7" fillId="0" borderId="24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7" fillId="0" borderId="24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4" fontId="4" fillId="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4" fillId="0" borderId="21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4" fillId="0" borderId="11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7" fillId="0" borderId="11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7" fillId="0" borderId="11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26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9" fillId="0" borderId="16" xfId="23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24" xfId="23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2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6" xfId="25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5" borderId="16" xfId="25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0" xfId="23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2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7" fillId="0" borderId="8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7" fillId="0" borderId="8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8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29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3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32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0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Normal" xfId="21"/>
    <cellStyle name="Excel Built-in Good" xfId="22"/>
    <cellStyle name="Excel Built-in Neutral" xfId="23"/>
    <cellStyle name="Excel Built-in Bad" xfId="24"/>
    <cellStyle name="Excel Built-in 60% - Accent4" xfId="25"/>
    <cellStyle name="Excel Built-in Good 1" xfId="26"/>
  </cellStyles>
  <dxfs count="2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72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52" activeCellId="0" sqref="F52"/>
    </sheetView>
  </sheetViews>
  <sheetFormatPr defaultColWidth="10.6796875" defaultRowHeight="15" zeroHeight="false" outlineLevelRow="0" outlineLevelCol="0"/>
  <cols>
    <col collapsed="false" customWidth="true" hidden="false" outlineLevel="0" max="1" min="1" style="1" width="10.5"/>
    <col collapsed="false" customWidth="true" hidden="false" outlineLevel="0" max="2" min="2" style="1" width="66.16"/>
    <col collapsed="false" customWidth="true" hidden="false" outlineLevel="0" max="3" min="3" style="2" width="8.67"/>
    <col collapsed="false" customWidth="true" hidden="false" outlineLevel="0" max="5" min="4" style="2" width="8.16"/>
    <col collapsed="false" customWidth="true" hidden="false" outlineLevel="0" max="6" min="6" style="2" width="7.67"/>
    <col collapsed="false" customWidth="true" hidden="false" outlineLevel="0" max="7" min="7" style="1" width="10"/>
    <col collapsed="false" customWidth="true" hidden="false" outlineLevel="0" max="8" min="8" style="3" width="10.5"/>
    <col collapsed="false" customWidth="true" hidden="false" outlineLevel="0" max="10" min="9" style="4" width="9.33"/>
    <col collapsed="false" customWidth="true" hidden="false" outlineLevel="0" max="13" min="11" style="1" width="8"/>
    <col collapsed="false" customWidth="true" hidden="false" outlineLevel="0" max="14" min="14" style="5" width="8"/>
    <col collapsed="false" customWidth="true" hidden="false" outlineLevel="0" max="16" min="15" style="1" width="7.67"/>
    <col collapsed="false" customWidth="true" hidden="false" outlineLevel="0" max="17" min="17" style="1" width="9.66"/>
    <col collapsed="false" customWidth="true" hidden="false" outlineLevel="0" max="18" min="18" style="5" width="7.67"/>
    <col collapsed="false" customWidth="true" hidden="false" outlineLevel="0" max="21" min="19" style="1" width="8.33"/>
    <col collapsed="false" customWidth="true" hidden="false" outlineLevel="0" max="22" min="22" style="5" width="8.33"/>
    <col collapsed="false" customWidth="true" hidden="false" outlineLevel="0" max="25" min="23" style="1" width="7.34"/>
    <col collapsed="false" customWidth="true" hidden="false" outlineLevel="0" max="26" min="26" style="5" width="7.34"/>
    <col collapsed="false" customWidth="true" hidden="false" outlineLevel="0" max="27" min="27" style="6" width="20.66"/>
    <col collapsed="false" customWidth="true" hidden="false" outlineLevel="0" max="28" min="28" style="1" width="22.66"/>
    <col collapsed="false" customWidth="false" hidden="false" outlineLevel="0" max="1025" min="29" style="1" width="10.66"/>
  </cols>
  <sheetData>
    <row r="1" s="10" customFormat="true" ht="15.5" hidden="false" customHeight="true" outlineLevel="0" collapsed="false">
      <c r="A1" s="7" t="s">
        <v>0</v>
      </c>
      <c r="B1" s="7"/>
      <c r="C1" s="8"/>
      <c r="D1" s="9" t="s">
        <v>1</v>
      </c>
      <c r="E1" s="9"/>
      <c r="F1" s="9"/>
      <c r="G1" s="9"/>
      <c r="H1" s="9"/>
      <c r="I1" s="9"/>
      <c r="J1" s="9"/>
      <c r="K1" s="9"/>
      <c r="L1" s="9"/>
      <c r="N1" s="3"/>
      <c r="P1" s="11"/>
      <c r="Q1" s="10" t="s">
        <v>2</v>
      </c>
      <c r="R1" s="3"/>
      <c r="V1" s="3"/>
      <c r="Z1" s="3"/>
      <c r="AA1" s="12"/>
    </row>
    <row r="2" s="10" customFormat="true" ht="15.5" hidden="false" customHeight="true" outlineLevel="0" collapsed="false">
      <c r="A2" s="7" t="s">
        <v>3</v>
      </c>
      <c r="B2" s="7"/>
      <c r="C2" s="8"/>
      <c r="D2" s="13"/>
      <c r="E2" s="13"/>
      <c r="F2" s="7" t="s">
        <v>4</v>
      </c>
      <c r="G2" s="7"/>
      <c r="H2" s="7"/>
      <c r="I2" s="7"/>
      <c r="J2" s="7"/>
      <c r="K2" s="14"/>
      <c r="L2" s="14"/>
      <c r="N2" s="3"/>
      <c r="P2" s="15"/>
      <c r="Q2" s="10" t="s">
        <v>5</v>
      </c>
      <c r="R2" s="3"/>
      <c r="V2" s="3"/>
      <c r="Z2" s="3"/>
      <c r="AA2" s="12"/>
    </row>
    <row r="3" s="10" customFormat="true" ht="16" hidden="false" customHeight="false" outlineLevel="0" collapsed="false">
      <c r="C3" s="16"/>
      <c r="D3" s="16"/>
      <c r="E3" s="16"/>
      <c r="F3" s="16"/>
      <c r="H3" s="3"/>
      <c r="I3" s="4"/>
      <c r="J3" s="4"/>
      <c r="N3" s="3"/>
      <c r="P3" s="17"/>
      <c r="Q3" s="10" t="s">
        <v>6</v>
      </c>
      <c r="R3" s="3"/>
      <c r="V3" s="3"/>
      <c r="Z3" s="3"/>
      <c r="AA3" s="12"/>
    </row>
    <row r="4" s="10" customFormat="true" ht="16" hidden="false" customHeight="false" outlineLevel="0" collapsed="false">
      <c r="C4" s="16"/>
      <c r="D4" s="16"/>
      <c r="E4" s="16"/>
      <c r="F4" s="16"/>
      <c r="H4" s="3"/>
      <c r="I4" s="4"/>
      <c r="J4" s="4"/>
      <c r="N4" s="3" t="s">
        <v>7</v>
      </c>
      <c r="P4" s="18"/>
      <c r="Q4" s="10" t="s">
        <v>8</v>
      </c>
      <c r="R4" s="3"/>
      <c r="V4" s="3"/>
      <c r="Z4" s="3"/>
      <c r="AA4" s="12"/>
    </row>
    <row r="5" s="10" customFormat="true" ht="17" hidden="false" customHeight="false" outlineLevel="0" collapsed="false">
      <c r="C5" s="16"/>
      <c r="D5" s="16"/>
      <c r="E5" s="16"/>
      <c r="F5" s="16"/>
      <c r="H5" s="3"/>
      <c r="I5" s="4"/>
      <c r="J5" s="4"/>
      <c r="N5" s="19" t="n">
        <v>0.25</v>
      </c>
      <c r="P5" s="20"/>
      <c r="Q5" s="21"/>
      <c r="R5" s="19" t="n">
        <v>0.5</v>
      </c>
      <c r="V5" s="19" t="n">
        <v>0.75</v>
      </c>
      <c r="Z5" s="19" t="n">
        <v>1</v>
      </c>
      <c r="AA5" s="12"/>
    </row>
    <row r="6" s="10" customFormat="true" ht="16.25" hidden="false" customHeight="true" outlineLevel="0" collapsed="false">
      <c r="C6" s="16"/>
      <c r="D6" s="16"/>
      <c r="E6" s="16"/>
      <c r="F6" s="16"/>
      <c r="H6" s="3"/>
      <c r="I6" s="4"/>
      <c r="J6" s="4"/>
      <c r="K6" s="22" t="s">
        <v>9</v>
      </c>
      <c r="L6" s="22"/>
      <c r="M6" s="22"/>
      <c r="N6" s="22"/>
      <c r="O6" s="22"/>
      <c r="P6" s="22"/>
      <c r="Q6" s="22"/>
      <c r="R6" s="22"/>
      <c r="S6" s="22" t="s">
        <v>10</v>
      </c>
      <c r="T6" s="22"/>
      <c r="U6" s="22"/>
      <c r="V6" s="22"/>
      <c r="Z6" s="19"/>
      <c r="AA6" s="12"/>
    </row>
    <row r="7" customFormat="false" ht="19.5" hidden="false" customHeight="true" outlineLevel="0" collapsed="false">
      <c r="A7" s="23" t="s">
        <v>11</v>
      </c>
      <c r="B7" s="24" t="s">
        <v>12</v>
      </c>
      <c r="C7" s="25" t="s">
        <v>13</v>
      </c>
      <c r="D7" s="25"/>
      <c r="E7" s="25"/>
      <c r="F7" s="25"/>
      <c r="G7" s="26" t="s">
        <v>14</v>
      </c>
      <c r="H7" s="27" t="s">
        <v>15</v>
      </c>
      <c r="I7" s="28" t="s">
        <v>16</v>
      </c>
      <c r="J7" s="28" t="s">
        <v>17</v>
      </c>
      <c r="K7" s="29" t="s">
        <v>18</v>
      </c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30" t="s">
        <v>19</v>
      </c>
      <c r="AB7" s="31" t="s">
        <v>20</v>
      </c>
    </row>
    <row r="8" customFormat="false" ht="18.75" hidden="false" customHeight="true" outlineLevel="0" collapsed="false">
      <c r="A8" s="23"/>
      <c r="B8" s="24"/>
      <c r="C8" s="25" t="s">
        <v>21</v>
      </c>
      <c r="D8" s="25" t="s">
        <v>22</v>
      </c>
      <c r="E8" s="25" t="s">
        <v>23</v>
      </c>
      <c r="F8" s="25" t="s">
        <v>24</v>
      </c>
      <c r="G8" s="26"/>
      <c r="H8" s="27"/>
      <c r="I8" s="28"/>
      <c r="J8" s="28"/>
      <c r="K8" s="32" t="n">
        <v>43838</v>
      </c>
      <c r="L8" s="33" t="n">
        <f aca="false">K8+7</f>
        <v>43845</v>
      </c>
      <c r="M8" s="33" t="n">
        <f aca="false">L8+7</f>
        <v>43852</v>
      </c>
      <c r="N8" s="33" t="n">
        <f aca="false">M8+7</f>
        <v>43859</v>
      </c>
      <c r="O8" s="33" t="n">
        <f aca="false">N8+7</f>
        <v>43866</v>
      </c>
      <c r="P8" s="33" t="n">
        <f aca="false">O8+7</f>
        <v>43873</v>
      </c>
      <c r="Q8" s="33" t="n">
        <f aca="false">P8+7</f>
        <v>43880</v>
      </c>
      <c r="R8" s="33" t="n">
        <f aca="false">Q8+7</f>
        <v>43887</v>
      </c>
      <c r="S8" s="33" t="n">
        <f aca="false">R8+7</f>
        <v>43894</v>
      </c>
      <c r="T8" s="33" t="n">
        <f aca="false">S8+7</f>
        <v>43901</v>
      </c>
      <c r="U8" s="33" t="n">
        <f aca="false">T8+7</f>
        <v>43908</v>
      </c>
      <c r="V8" s="33" t="n">
        <f aca="false">U8+7</f>
        <v>43915</v>
      </c>
      <c r="W8" s="33" t="n">
        <f aca="false">V8+7</f>
        <v>43922</v>
      </c>
      <c r="X8" s="33" t="n">
        <f aca="false">W8+7</f>
        <v>43929</v>
      </c>
      <c r="Y8" s="33" t="n">
        <f aca="false">X8+7</f>
        <v>43936</v>
      </c>
      <c r="Z8" s="33" t="n">
        <f aca="false">Y8+7</f>
        <v>43943</v>
      </c>
      <c r="AA8" s="30"/>
      <c r="AB8" s="31"/>
    </row>
    <row r="9" customFormat="false" ht="19" hidden="false" customHeight="false" outlineLevel="0" collapsed="false">
      <c r="A9" s="34"/>
      <c r="B9" s="35" t="s">
        <v>25</v>
      </c>
      <c r="C9" s="36"/>
      <c r="D9" s="36"/>
      <c r="E9" s="36"/>
      <c r="F9" s="36"/>
      <c r="G9" s="37"/>
      <c r="H9" s="38"/>
      <c r="I9" s="39"/>
      <c r="J9" s="39"/>
      <c r="K9" s="40"/>
      <c r="L9" s="41"/>
      <c r="M9" s="41"/>
      <c r="N9" s="42"/>
      <c r="O9" s="41"/>
      <c r="P9" s="41"/>
      <c r="Q9" s="41"/>
      <c r="R9" s="42"/>
      <c r="S9" s="41"/>
      <c r="T9" s="41"/>
      <c r="U9" s="41"/>
      <c r="V9" s="42"/>
      <c r="W9" s="41"/>
      <c r="X9" s="41"/>
      <c r="Y9" s="41"/>
      <c r="Z9" s="43"/>
      <c r="AA9" s="44"/>
      <c r="AB9" s="45"/>
    </row>
    <row r="10" s="57" customFormat="true" ht="16" hidden="false" customHeight="false" outlineLevel="0" collapsed="false">
      <c r="A10" s="46" t="n">
        <v>1</v>
      </c>
      <c r="B10" s="47" t="s">
        <v>26</v>
      </c>
      <c r="C10" s="48" t="n">
        <v>1.5</v>
      </c>
      <c r="D10" s="48" t="n">
        <v>1.5</v>
      </c>
      <c r="E10" s="48" t="n">
        <v>1.5</v>
      </c>
      <c r="F10" s="48" t="n">
        <v>1.5</v>
      </c>
      <c r="G10" s="49" t="n">
        <f aca="false">VLOOKUP(H10,Feuil2!$A$1:$B$3,2,0)</f>
        <v>0</v>
      </c>
      <c r="H10" s="50" t="s">
        <v>2</v>
      </c>
      <c r="I10" s="51" t="n">
        <v>6</v>
      </c>
      <c r="J10" s="51" t="n">
        <f aca="false">SUM(C10:F10)</f>
        <v>6</v>
      </c>
      <c r="K10" s="52"/>
      <c r="L10" s="53"/>
      <c r="M10" s="53"/>
      <c r="N10" s="54"/>
      <c r="O10" s="53"/>
      <c r="P10" s="53"/>
      <c r="Q10" s="53"/>
      <c r="R10" s="54"/>
      <c r="S10" s="53"/>
      <c r="T10" s="53"/>
      <c r="U10" s="53"/>
      <c r="V10" s="54"/>
      <c r="W10" s="53"/>
      <c r="X10" s="53"/>
      <c r="Y10" s="53"/>
      <c r="Z10" s="54"/>
      <c r="AA10" s="55" t="n">
        <f aca="false">I10-J10</f>
        <v>0</v>
      </c>
      <c r="AB10" s="56"/>
    </row>
    <row r="11" s="57" customFormat="true" ht="16" hidden="false" customHeight="false" outlineLevel="0" collapsed="false">
      <c r="A11" s="46" t="n">
        <v>2</v>
      </c>
      <c r="B11" s="47" t="s">
        <v>27</v>
      </c>
      <c r="C11" s="48" t="n">
        <v>1.5</v>
      </c>
      <c r="D11" s="48" t="n">
        <v>1.5</v>
      </c>
      <c r="E11" s="48" t="n">
        <v>1.5</v>
      </c>
      <c r="F11" s="48" t="n">
        <v>1.5</v>
      </c>
      <c r="G11" s="49" t="n">
        <f aca="false">VLOOKUP(H11,Feuil2!$A$1:$B$3,2,0)</f>
        <v>0</v>
      </c>
      <c r="H11" s="50" t="s">
        <v>2</v>
      </c>
      <c r="I11" s="51" t="n">
        <v>6</v>
      </c>
      <c r="J11" s="51" t="n">
        <f aca="false">SUM(C11:F11)</f>
        <v>6</v>
      </c>
      <c r="K11" s="52"/>
      <c r="L11" s="53"/>
      <c r="M11" s="53"/>
      <c r="N11" s="54"/>
      <c r="O11" s="53"/>
      <c r="P11" s="53"/>
      <c r="Q11" s="53"/>
      <c r="R11" s="54"/>
      <c r="S11" s="53"/>
      <c r="T11" s="53"/>
      <c r="U11" s="53"/>
      <c r="V11" s="54"/>
      <c r="W11" s="53"/>
      <c r="X11" s="53"/>
      <c r="Y11" s="53"/>
      <c r="Z11" s="58"/>
      <c r="AA11" s="55" t="n">
        <f aca="false">I11-J11</f>
        <v>0</v>
      </c>
      <c r="AB11" s="59"/>
    </row>
    <row r="12" s="57" customFormat="true" ht="16" hidden="false" customHeight="false" outlineLevel="0" collapsed="false">
      <c r="A12" s="46" t="n">
        <v>3</v>
      </c>
      <c r="B12" s="47" t="s">
        <v>28</v>
      </c>
      <c r="C12" s="48" t="n">
        <v>3</v>
      </c>
      <c r="D12" s="48" t="n">
        <v>3</v>
      </c>
      <c r="E12" s="48" t="n">
        <v>3</v>
      </c>
      <c r="F12" s="48" t="n">
        <v>3</v>
      </c>
      <c r="G12" s="49" t="n">
        <f aca="false">VLOOKUP(H12,Feuil2!$A$1:$B$3,2,0)</f>
        <v>0</v>
      </c>
      <c r="H12" s="50" t="s">
        <v>2</v>
      </c>
      <c r="I12" s="51" t="n">
        <v>12</v>
      </c>
      <c r="J12" s="51" t="n">
        <f aca="false">SUM(C12:F12)</f>
        <v>12</v>
      </c>
      <c r="K12" s="53"/>
      <c r="L12" s="52"/>
      <c r="N12" s="54"/>
      <c r="O12" s="53"/>
      <c r="P12" s="53"/>
      <c r="Q12" s="53"/>
      <c r="R12" s="54"/>
      <c r="S12" s="53"/>
      <c r="T12" s="53"/>
      <c r="U12" s="53"/>
      <c r="V12" s="54"/>
      <c r="W12" s="53"/>
      <c r="X12" s="53"/>
      <c r="Y12" s="53"/>
      <c r="Z12" s="54"/>
      <c r="AA12" s="55" t="n">
        <f aca="false">I12-J12</f>
        <v>0</v>
      </c>
      <c r="AB12" s="60"/>
    </row>
    <row r="13" s="57" customFormat="true" ht="16" hidden="false" customHeight="false" outlineLevel="0" collapsed="false">
      <c r="A13" s="46" t="n">
        <v>4</v>
      </c>
      <c r="B13" s="61" t="s">
        <v>29</v>
      </c>
      <c r="C13" s="48" t="n">
        <v>2</v>
      </c>
      <c r="D13" s="48" t="n">
        <v>2</v>
      </c>
      <c r="E13" s="48" t="n">
        <v>2</v>
      </c>
      <c r="F13" s="48" t="n">
        <v>2</v>
      </c>
      <c r="G13" s="49" t="n">
        <f aca="false">VLOOKUP(H13,Feuil2!$A$1:$B$3,2,0)</f>
        <v>0</v>
      </c>
      <c r="H13" s="50" t="s">
        <v>2</v>
      </c>
      <c r="I13" s="51" t="n">
        <v>8</v>
      </c>
      <c r="J13" s="51" t="n">
        <f aca="false">SUM(C13:F13)</f>
        <v>8</v>
      </c>
      <c r="K13" s="53"/>
      <c r="L13" s="52"/>
      <c r="M13" s="52"/>
      <c r="N13" s="54"/>
      <c r="O13" s="53"/>
      <c r="P13" s="53"/>
      <c r="Q13" s="53"/>
      <c r="R13" s="54"/>
      <c r="S13" s="53"/>
      <c r="T13" s="53"/>
      <c r="U13" s="53"/>
      <c r="V13" s="54"/>
      <c r="W13" s="53"/>
      <c r="X13" s="53"/>
      <c r="Y13" s="53"/>
      <c r="Z13" s="54"/>
      <c r="AA13" s="55" t="n">
        <f aca="false">I13-J13</f>
        <v>0</v>
      </c>
      <c r="AB13" s="59"/>
    </row>
    <row r="14" s="57" customFormat="true" ht="16" hidden="false" customHeight="false" outlineLevel="0" collapsed="false">
      <c r="A14" s="46" t="n">
        <v>5</v>
      </c>
      <c r="B14" s="61" t="s">
        <v>30</v>
      </c>
      <c r="C14" s="48" t="n">
        <v>3</v>
      </c>
      <c r="D14" s="48" t="n">
        <v>3</v>
      </c>
      <c r="E14" s="48" t="n">
        <v>0</v>
      </c>
      <c r="F14" s="48" t="n">
        <v>3</v>
      </c>
      <c r="G14" s="49" t="n">
        <f aca="false">VLOOKUP(H14,Feuil2!$A$1:$B$3,2,0)</f>
        <v>0</v>
      </c>
      <c r="H14" s="50" t="s">
        <v>2</v>
      </c>
      <c r="I14" s="51" t="n">
        <v>9</v>
      </c>
      <c r="J14" s="51" t="n">
        <f aca="false">SUM(C14:F14)</f>
        <v>9</v>
      </c>
      <c r="K14" s="53"/>
      <c r="L14" s="53"/>
      <c r="M14" s="52"/>
      <c r="N14" s="54"/>
      <c r="O14" s="53"/>
      <c r="P14" s="53"/>
      <c r="Q14" s="53"/>
      <c r="R14" s="54"/>
      <c r="S14" s="53"/>
      <c r="T14" s="53"/>
      <c r="U14" s="53"/>
      <c r="V14" s="54"/>
      <c r="W14" s="53"/>
      <c r="X14" s="53"/>
      <c r="Y14" s="53"/>
      <c r="Z14" s="54"/>
      <c r="AA14" s="55" t="n">
        <f aca="false">I14-J14</f>
        <v>0</v>
      </c>
      <c r="AB14" s="59"/>
    </row>
    <row r="15" s="57" customFormat="true" ht="16" hidden="false" customHeight="false" outlineLevel="0" collapsed="false">
      <c r="A15" s="46" t="n">
        <v>6</v>
      </c>
      <c r="B15" s="61" t="s">
        <v>31</v>
      </c>
      <c r="C15" s="48" t="n">
        <v>2</v>
      </c>
      <c r="D15" s="48" t="n">
        <v>2</v>
      </c>
      <c r="E15" s="48" t="n">
        <v>0</v>
      </c>
      <c r="F15" s="48" t="n">
        <v>0</v>
      </c>
      <c r="G15" s="49" t="n">
        <f aca="false">VLOOKUP(H15,Feuil2!$A$1:$B$3,2,0)</f>
        <v>0</v>
      </c>
      <c r="H15" s="50" t="s">
        <v>2</v>
      </c>
      <c r="I15" s="51" t="n">
        <v>4</v>
      </c>
      <c r="J15" s="51" t="n">
        <f aca="false">SUM(C15:F15)</f>
        <v>4</v>
      </c>
      <c r="K15" s="53"/>
      <c r="L15" s="52"/>
      <c r="M15" s="62"/>
      <c r="N15" s="63"/>
      <c r="O15" s="53"/>
      <c r="P15" s="53"/>
      <c r="Q15" s="53"/>
      <c r="R15" s="54"/>
      <c r="S15" s="53"/>
      <c r="T15" s="53"/>
      <c r="U15" s="53"/>
      <c r="V15" s="54"/>
      <c r="W15" s="53"/>
      <c r="X15" s="53"/>
      <c r="Y15" s="53"/>
      <c r="Z15" s="54"/>
      <c r="AA15" s="55" t="n">
        <f aca="false">I15-J15</f>
        <v>0</v>
      </c>
      <c r="AB15" s="59"/>
    </row>
    <row r="16" s="57" customFormat="true" ht="16" hidden="false" customHeight="false" outlineLevel="0" collapsed="false">
      <c r="A16" s="46" t="n">
        <v>7</v>
      </c>
      <c r="B16" s="61" t="s">
        <v>32</v>
      </c>
      <c r="C16" s="48" t="n">
        <v>2</v>
      </c>
      <c r="D16" s="48" t="n">
        <v>0</v>
      </c>
      <c r="E16" s="48" t="n">
        <v>0</v>
      </c>
      <c r="F16" s="48" t="n">
        <v>0</v>
      </c>
      <c r="G16" s="49" t="n">
        <f aca="false">VLOOKUP(H16,Feuil2!$A$1:$B$3,2,0)</f>
        <v>0</v>
      </c>
      <c r="H16" s="50" t="s">
        <v>2</v>
      </c>
      <c r="I16" s="51" t="n">
        <v>5</v>
      </c>
      <c r="J16" s="51" t="n">
        <f aca="false">SUM(C16:F16)</f>
        <v>2</v>
      </c>
      <c r="K16" s="53"/>
      <c r="L16" s="53"/>
      <c r="M16" s="64"/>
      <c r="N16" s="64"/>
      <c r="O16" s="65"/>
      <c r="P16" s="65"/>
      <c r="Q16" s="65"/>
      <c r="R16" s="66"/>
      <c r="S16" s="65"/>
      <c r="T16" s="65"/>
      <c r="U16" s="67"/>
      <c r="V16" s="54"/>
      <c r="W16" s="53"/>
      <c r="X16" s="53"/>
      <c r="Y16" s="53"/>
      <c r="Z16" s="54"/>
      <c r="AA16" s="55" t="n">
        <f aca="false">I16-J16</f>
        <v>3</v>
      </c>
      <c r="AB16" s="59"/>
    </row>
    <row r="17" s="57" customFormat="true" ht="16" hidden="false" customHeight="false" outlineLevel="0" collapsed="false">
      <c r="A17" s="46" t="n">
        <v>8</v>
      </c>
      <c r="B17" s="61" t="s">
        <v>33</v>
      </c>
      <c r="C17" s="48" t="n">
        <v>2</v>
      </c>
      <c r="D17" s="48" t="n">
        <v>2</v>
      </c>
      <c r="E17" s="48" t="n">
        <v>0</v>
      </c>
      <c r="F17" s="48" t="n">
        <v>0</v>
      </c>
      <c r="G17" s="49" t="n">
        <f aca="false">VLOOKUP(H17,Feuil2!$A$1:$B$3,2,0)</f>
        <v>0</v>
      </c>
      <c r="H17" s="50" t="s">
        <v>2</v>
      </c>
      <c r="I17" s="51" t="n">
        <v>4</v>
      </c>
      <c r="J17" s="51" t="n">
        <f aca="false">SUM(C17:F17)</f>
        <v>4</v>
      </c>
      <c r="K17" s="53"/>
      <c r="L17" s="53"/>
      <c r="M17" s="64"/>
      <c r="N17" s="58"/>
      <c r="O17" s="65"/>
      <c r="P17" s="65"/>
      <c r="Q17" s="65"/>
      <c r="R17" s="66"/>
      <c r="S17" s="65"/>
      <c r="T17" s="65"/>
      <c r="U17" s="67"/>
      <c r="V17" s="54"/>
      <c r="W17" s="53"/>
      <c r="X17" s="53"/>
      <c r="Y17" s="53"/>
      <c r="Z17" s="68"/>
      <c r="AA17" s="55" t="n">
        <f aca="false">I17-J17</f>
        <v>0</v>
      </c>
      <c r="AB17" s="59"/>
    </row>
    <row r="18" s="57" customFormat="true" ht="16" hidden="false" customHeight="false" outlineLevel="0" collapsed="false">
      <c r="A18" s="46" t="n">
        <v>9</v>
      </c>
      <c r="B18" s="61" t="s">
        <v>34</v>
      </c>
      <c r="C18" s="48" t="n">
        <v>2</v>
      </c>
      <c r="D18" s="48" t="n">
        <v>0</v>
      </c>
      <c r="E18" s="48" t="n">
        <v>0</v>
      </c>
      <c r="F18" s="48" t="n">
        <v>2</v>
      </c>
      <c r="G18" s="49" t="n">
        <f aca="false">VLOOKUP(H18,Feuil2!$A$1:$B$3,2,0)</f>
        <v>0</v>
      </c>
      <c r="H18" s="50" t="s">
        <v>2</v>
      </c>
      <c r="I18" s="51" t="n">
        <v>5</v>
      </c>
      <c r="J18" s="51" t="n">
        <f aca="false">SUM(C18:F18)</f>
        <v>4</v>
      </c>
      <c r="K18" s="53"/>
      <c r="L18" s="69"/>
      <c r="M18" s="70"/>
      <c r="N18" s="71"/>
      <c r="O18" s="65"/>
      <c r="P18" s="65"/>
      <c r="Q18" s="65"/>
      <c r="R18" s="70"/>
      <c r="S18" s="65"/>
      <c r="T18" s="65"/>
      <c r="U18" s="67"/>
      <c r="V18" s="54"/>
      <c r="W18" s="53"/>
      <c r="X18" s="53"/>
      <c r="Y18" s="53"/>
      <c r="Z18" s="54"/>
      <c r="AA18" s="55" t="n">
        <f aca="false">I18-J18</f>
        <v>1</v>
      </c>
      <c r="AB18" s="59"/>
    </row>
    <row r="19" s="57" customFormat="true" ht="16" hidden="false" customHeight="false" outlineLevel="0" collapsed="false">
      <c r="A19" s="46" t="n">
        <v>10</v>
      </c>
      <c r="B19" s="61" t="s">
        <v>35</v>
      </c>
      <c r="C19" s="48" t="n">
        <v>1.5</v>
      </c>
      <c r="D19" s="48" t="n">
        <v>6</v>
      </c>
      <c r="E19" s="48" t="n">
        <v>3</v>
      </c>
      <c r="F19" s="48" t="n">
        <v>0</v>
      </c>
      <c r="G19" s="49" t="n">
        <f aca="false">VLOOKUP(H19,Feuil2!$A$1:$B$3,2,0)</f>
        <v>0</v>
      </c>
      <c r="H19" s="50" t="s">
        <v>2</v>
      </c>
      <c r="I19" s="51" t="n">
        <v>12</v>
      </c>
      <c r="J19" s="51" t="n">
        <f aca="false">SUM(C19:F19)</f>
        <v>10.5</v>
      </c>
      <c r="K19" s="53"/>
      <c r="L19" s="69"/>
      <c r="M19" s="52"/>
      <c r="N19" s="70"/>
      <c r="O19" s="65"/>
      <c r="P19" s="65"/>
      <c r="Q19" s="72"/>
      <c r="R19" s="66"/>
      <c r="S19" s="65"/>
      <c r="T19" s="65"/>
      <c r="U19" s="67"/>
      <c r="V19" s="54"/>
      <c r="W19" s="53"/>
      <c r="X19" s="53"/>
      <c r="Y19" s="53"/>
      <c r="Z19" s="54"/>
      <c r="AA19" s="55" t="n">
        <f aca="false">I19-J19</f>
        <v>1.5</v>
      </c>
      <c r="AB19" s="59"/>
    </row>
    <row r="20" s="57" customFormat="true" ht="16" hidden="false" customHeight="false" outlineLevel="0" collapsed="false">
      <c r="A20" s="46" t="n">
        <v>11</v>
      </c>
      <c r="B20" s="61" t="s">
        <v>36</v>
      </c>
      <c r="C20" s="48" t="n">
        <v>0</v>
      </c>
      <c r="D20" s="48" t="n">
        <v>3</v>
      </c>
      <c r="E20" s="48" t="n">
        <v>0</v>
      </c>
      <c r="F20" s="48" t="n">
        <v>0</v>
      </c>
      <c r="G20" s="49" t="n">
        <f aca="false">VLOOKUP(H20,Feuil2!$A$1:$B$3,2,0)</f>
        <v>0</v>
      </c>
      <c r="H20" s="50" t="s">
        <v>2</v>
      </c>
      <c r="I20" s="51" t="n">
        <v>10</v>
      </c>
      <c r="J20" s="51" t="n">
        <f aca="false">SUM(C20:F20)</f>
        <v>3</v>
      </c>
      <c r="K20" s="53"/>
      <c r="L20" s="69"/>
      <c r="M20" s="53"/>
      <c r="N20" s="58"/>
      <c r="O20" s="65"/>
      <c r="P20" s="65"/>
      <c r="Q20" s="65"/>
      <c r="R20" s="70"/>
      <c r="S20" s="65"/>
      <c r="T20" s="65"/>
      <c r="U20" s="67"/>
      <c r="V20" s="54"/>
      <c r="W20" s="53"/>
      <c r="X20" s="53"/>
      <c r="Y20" s="53"/>
      <c r="Z20" s="54"/>
      <c r="AA20" s="55" t="n">
        <f aca="false">I20-J20</f>
        <v>7</v>
      </c>
      <c r="AB20" s="59"/>
    </row>
    <row r="21" s="57" customFormat="true" ht="16" hidden="false" customHeight="false" outlineLevel="0" collapsed="false">
      <c r="A21" s="46" t="n">
        <v>12</v>
      </c>
      <c r="B21" s="61" t="s">
        <v>37</v>
      </c>
      <c r="C21" s="48" t="n">
        <v>3</v>
      </c>
      <c r="D21" s="48" t="n">
        <v>0</v>
      </c>
      <c r="E21" s="48" t="n">
        <v>0</v>
      </c>
      <c r="F21" s="48" t="n">
        <v>3</v>
      </c>
      <c r="G21" s="49" t="n">
        <f aca="false">VLOOKUP(H21,Feuil2!$A$1:$B$3,2,0)</f>
        <v>0</v>
      </c>
      <c r="H21" s="50" t="s">
        <v>2</v>
      </c>
      <c r="I21" s="51" t="n">
        <v>6</v>
      </c>
      <c r="J21" s="51" t="n">
        <f aca="false">SUM(C21:F21)</f>
        <v>6</v>
      </c>
      <c r="K21" s="53"/>
      <c r="L21" s="69"/>
      <c r="M21" s="53"/>
      <c r="N21" s="58"/>
      <c r="O21" s="65"/>
      <c r="P21" s="65"/>
      <c r="Q21" s="65"/>
      <c r="R21" s="73"/>
      <c r="S21" s="74"/>
      <c r="T21" s="74"/>
      <c r="U21" s="67"/>
      <c r="V21" s="54"/>
      <c r="W21" s="53"/>
      <c r="X21" s="53"/>
      <c r="Y21" s="53"/>
      <c r="Z21" s="54"/>
      <c r="AA21" s="55" t="n">
        <f aca="false">I21-J21</f>
        <v>0</v>
      </c>
      <c r="AB21" s="59"/>
    </row>
    <row r="22" s="57" customFormat="true" ht="16" hidden="false" customHeight="false" outlineLevel="0" collapsed="false">
      <c r="A22" s="46" t="n">
        <v>13</v>
      </c>
      <c r="B22" s="75" t="s">
        <v>38</v>
      </c>
      <c r="C22" s="48" t="n">
        <v>3</v>
      </c>
      <c r="D22" s="48" t="n">
        <v>3</v>
      </c>
      <c r="E22" s="48" t="n">
        <v>3</v>
      </c>
      <c r="F22" s="48" t="n">
        <v>3</v>
      </c>
      <c r="G22" s="49" t="n">
        <f aca="false">VLOOKUP(H22,Feuil2!$A$1:$B$3,2,0)</f>
        <v>0</v>
      </c>
      <c r="H22" s="50" t="s">
        <v>2</v>
      </c>
      <c r="I22" s="51" t="n">
        <v>30</v>
      </c>
      <c r="J22" s="51" t="n">
        <f aca="false">SUM(C22:F22)</f>
        <v>12</v>
      </c>
      <c r="K22" s="76"/>
      <c r="L22" s="69"/>
      <c r="M22" s="52"/>
      <c r="N22" s="70"/>
      <c r="O22" s="76"/>
      <c r="P22" s="76"/>
      <c r="Q22" s="77"/>
      <c r="R22" s="73"/>
      <c r="S22" s="74"/>
      <c r="T22" s="74"/>
      <c r="U22" s="67"/>
      <c r="V22" s="54"/>
      <c r="W22" s="53"/>
      <c r="X22" s="53"/>
      <c r="Y22" s="53"/>
      <c r="Z22" s="54"/>
      <c r="AA22" s="55" t="n">
        <f aca="false">I22-J22</f>
        <v>18</v>
      </c>
      <c r="AB22" s="59"/>
    </row>
    <row r="23" s="57" customFormat="true" ht="16" hidden="false" customHeight="false" outlineLevel="0" collapsed="false">
      <c r="A23" s="46" t="n">
        <v>14</v>
      </c>
      <c r="B23" s="75" t="s">
        <v>39</v>
      </c>
      <c r="C23" s="48" t="n">
        <v>0</v>
      </c>
      <c r="D23" s="48" t="n">
        <v>10</v>
      </c>
      <c r="E23" s="48" t="n">
        <v>0</v>
      </c>
      <c r="F23" s="48" t="n">
        <v>0</v>
      </c>
      <c r="G23" s="49" t="n">
        <f aca="false">VLOOKUP(H23,Feuil2!$A$1:$B$3,2,0)</f>
        <v>0</v>
      </c>
      <c r="H23" s="50" t="s">
        <v>2</v>
      </c>
      <c r="I23" s="51" t="n">
        <v>20</v>
      </c>
      <c r="J23" s="51" t="n">
        <f aca="false">SUM(C23:F23)</f>
        <v>10</v>
      </c>
      <c r="K23" s="76"/>
      <c r="L23" s="69"/>
      <c r="M23" s="52"/>
      <c r="N23" s="52"/>
      <c r="O23" s="76"/>
      <c r="P23" s="76"/>
      <c r="Q23" s="77"/>
      <c r="R23" s="66"/>
      <c r="S23" s="74"/>
      <c r="T23" s="74"/>
      <c r="U23" s="67"/>
      <c r="V23" s="54"/>
      <c r="W23" s="53"/>
      <c r="X23" s="53"/>
      <c r="Y23" s="53"/>
      <c r="Z23" s="54"/>
      <c r="AA23" s="55" t="n">
        <f aca="false">I23-J23</f>
        <v>10</v>
      </c>
      <c r="AB23" s="59"/>
    </row>
    <row r="24" s="57" customFormat="true" ht="16" hidden="false" customHeight="false" outlineLevel="0" collapsed="false">
      <c r="A24" s="46" t="n">
        <v>15</v>
      </c>
      <c r="B24" s="75" t="s">
        <v>40</v>
      </c>
      <c r="C24" s="48" t="n">
        <v>1</v>
      </c>
      <c r="D24" s="48" t="n">
        <v>10</v>
      </c>
      <c r="E24" s="48" t="n">
        <v>2</v>
      </c>
      <c r="F24" s="48" t="n">
        <v>0</v>
      </c>
      <c r="G24" s="49" t="n">
        <f aca="false">VLOOKUP(H24,Feuil2!$A$1:$B$3,2,0)</f>
        <v>0</v>
      </c>
      <c r="H24" s="50" t="s">
        <v>2</v>
      </c>
      <c r="I24" s="51" t="n">
        <v>20</v>
      </c>
      <c r="J24" s="51" t="n">
        <f aca="false">SUM(C24:F24)</f>
        <v>13</v>
      </c>
      <c r="K24" s="76"/>
      <c r="L24" s="69"/>
      <c r="M24" s="52"/>
      <c r="N24" s="52"/>
      <c r="O24" s="52"/>
      <c r="P24" s="52"/>
      <c r="Q24" s="52"/>
      <c r="R24" s="64"/>
      <c r="S24" s="65"/>
      <c r="T24" s="65"/>
      <c r="U24" s="67"/>
      <c r="V24" s="54"/>
      <c r="W24" s="53"/>
      <c r="X24" s="53"/>
      <c r="Y24" s="53"/>
      <c r="Z24" s="54"/>
      <c r="AA24" s="55" t="n">
        <f aca="false">I24-J24</f>
        <v>7</v>
      </c>
      <c r="AB24" s="59"/>
    </row>
    <row r="25" s="57" customFormat="true" ht="15" hidden="false" customHeight="false" outlineLevel="0" collapsed="false">
      <c r="A25" s="46" t="n">
        <v>16</v>
      </c>
      <c r="B25" s="75" t="s">
        <v>41</v>
      </c>
      <c r="C25" s="48" t="n">
        <v>10</v>
      </c>
      <c r="D25" s="48" t="n">
        <v>18</v>
      </c>
      <c r="E25" s="48" t="n">
        <v>3.5</v>
      </c>
      <c r="F25" s="48" t="n">
        <v>15</v>
      </c>
      <c r="G25" s="49" t="n">
        <f aca="false">VLOOKUP(H25,Feuil2!$A$1:$B$3,2,0)</f>
        <v>100</v>
      </c>
      <c r="H25" s="50" t="s">
        <v>5</v>
      </c>
      <c r="I25" s="51" t="n">
        <v>30</v>
      </c>
      <c r="J25" s="51" t="n">
        <f aca="false">SUM(C25:F25)</f>
        <v>46.5</v>
      </c>
      <c r="K25" s="76"/>
      <c r="L25" s="69"/>
      <c r="M25" s="52"/>
      <c r="N25" s="52"/>
      <c r="O25" s="52"/>
      <c r="P25" s="78"/>
      <c r="Q25" s="52"/>
      <c r="R25" s="79"/>
      <c r="S25" s="65"/>
      <c r="T25" s="65"/>
      <c r="U25" s="79"/>
      <c r="V25" s="54"/>
      <c r="W25" s="53"/>
      <c r="X25" s="53"/>
      <c r="Y25" s="53"/>
      <c r="Z25" s="54"/>
      <c r="AA25" s="55" t="n">
        <f aca="false">I25-J25</f>
        <v>-16.5</v>
      </c>
      <c r="AB25" s="59"/>
    </row>
    <row r="26" s="57" customFormat="true" ht="16" hidden="false" customHeight="false" outlineLevel="0" collapsed="false">
      <c r="A26" s="46" t="n">
        <v>17</v>
      </c>
      <c r="B26" s="80" t="s">
        <v>42</v>
      </c>
      <c r="C26" s="81" t="n">
        <v>2</v>
      </c>
      <c r="D26" s="81" t="n">
        <v>2</v>
      </c>
      <c r="E26" s="81" t="n">
        <v>2</v>
      </c>
      <c r="F26" s="81" t="n">
        <v>2</v>
      </c>
      <c r="G26" s="82" t="n">
        <f aca="false">VLOOKUP(H26,Feuil2!$A$1:$B$3,2,0)</f>
        <v>0</v>
      </c>
      <c r="H26" s="50" t="s">
        <v>2</v>
      </c>
      <c r="I26" s="83" t="n">
        <v>8</v>
      </c>
      <c r="J26" s="51" t="n">
        <f aca="false">SUM(C26:F26)</f>
        <v>8</v>
      </c>
      <c r="K26" s="84"/>
      <c r="L26" s="84"/>
      <c r="M26" s="84"/>
      <c r="N26" s="63"/>
      <c r="O26" s="64"/>
      <c r="P26" s="53"/>
      <c r="Q26" s="53"/>
      <c r="R26" s="85"/>
      <c r="S26" s="86"/>
      <c r="T26" s="86"/>
      <c r="U26" s="84"/>
      <c r="V26" s="63"/>
      <c r="W26" s="84"/>
      <c r="X26" s="84"/>
      <c r="Y26" s="84"/>
      <c r="Z26" s="63"/>
      <c r="AA26" s="55" t="n">
        <f aca="false">I26-J26</f>
        <v>0</v>
      </c>
      <c r="AB26" s="87"/>
    </row>
    <row r="27" s="90" customFormat="true" ht="16" hidden="false" customHeight="false" outlineLevel="0" collapsed="false">
      <c r="A27" s="46" t="n">
        <v>18</v>
      </c>
      <c r="B27" s="88" t="s">
        <v>43</v>
      </c>
      <c r="C27" s="48" t="n">
        <v>3</v>
      </c>
      <c r="D27" s="48" t="n">
        <v>1</v>
      </c>
      <c r="E27" s="48" t="n">
        <v>1</v>
      </c>
      <c r="F27" s="48" t="n">
        <v>0</v>
      </c>
      <c r="G27" s="82" t="n">
        <f aca="false">VLOOKUP(H27,Feuil2!$A$1:$B$3,2,0)</f>
        <v>0</v>
      </c>
      <c r="H27" s="50" t="s">
        <v>2</v>
      </c>
      <c r="I27" s="89" t="n">
        <v>21</v>
      </c>
      <c r="J27" s="51" t="n">
        <f aca="false">SUM(C27:F27)</f>
        <v>5</v>
      </c>
      <c r="K27" s="53"/>
      <c r="L27" s="53"/>
      <c r="M27" s="53"/>
      <c r="N27" s="54"/>
      <c r="O27" s="64"/>
      <c r="P27" s="53"/>
      <c r="Q27" s="53"/>
      <c r="R27" s="54"/>
      <c r="S27" s="53"/>
      <c r="T27" s="53"/>
      <c r="U27" s="53"/>
      <c r="V27" s="54"/>
      <c r="W27" s="53"/>
      <c r="X27" s="53"/>
      <c r="Y27" s="53"/>
      <c r="Z27" s="54"/>
      <c r="AA27" s="55" t="n">
        <f aca="false">I27-J27</f>
        <v>16</v>
      </c>
      <c r="AB27" s="59"/>
    </row>
    <row r="28" s="57" customFormat="true" ht="16" hidden="false" customHeight="false" outlineLevel="0" collapsed="false">
      <c r="A28" s="46" t="n">
        <v>19</v>
      </c>
      <c r="B28" s="91" t="s">
        <v>44</v>
      </c>
      <c r="C28" s="92" t="n">
        <v>2</v>
      </c>
      <c r="D28" s="92" t="n">
        <v>0</v>
      </c>
      <c r="E28" s="92" t="n">
        <v>0</v>
      </c>
      <c r="F28" s="92" t="n">
        <v>4</v>
      </c>
      <c r="G28" s="82" t="n">
        <f aca="false">VLOOKUP(H28,Feuil2!$A$1:$B$3,2,0)</f>
        <v>0</v>
      </c>
      <c r="H28" s="50" t="s">
        <v>2</v>
      </c>
      <c r="I28" s="51" t="n">
        <v>10</v>
      </c>
      <c r="J28" s="51" t="n">
        <f aca="false">SUM(C28:F28)</f>
        <v>6</v>
      </c>
      <c r="K28" s="93"/>
      <c r="L28" s="93"/>
      <c r="M28" s="93"/>
      <c r="N28" s="94"/>
      <c r="O28" s="53"/>
      <c r="P28" s="64"/>
      <c r="Q28" s="53"/>
      <c r="R28" s="94"/>
      <c r="S28" s="93"/>
      <c r="T28" s="93"/>
      <c r="U28" s="93"/>
      <c r="V28" s="94"/>
      <c r="W28" s="93"/>
      <c r="X28" s="93"/>
      <c r="Y28" s="93"/>
      <c r="Z28" s="94"/>
      <c r="AA28" s="55" t="n">
        <f aca="false">I28-J28</f>
        <v>4</v>
      </c>
      <c r="AB28" s="59"/>
    </row>
    <row r="29" s="57" customFormat="true" ht="16" hidden="false" customHeight="false" outlineLevel="0" collapsed="false">
      <c r="A29" s="46" t="n">
        <v>20</v>
      </c>
      <c r="B29" s="75" t="s">
        <v>45</v>
      </c>
      <c r="C29" s="48" t="n">
        <v>6</v>
      </c>
      <c r="D29" s="48" t="n">
        <v>0</v>
      </c>
      <c r="E29" s="48" t="n">
        <v>0</v>
      </c>
      <c r="F29" s="48" t="n">
        <v>10</v>
      </c>
      <c r="G29" s="82" t="n">
        <f aca="false">VLOOKUP(H29,Feuil2!$A$1:$B$3,2,0)</f>
        <v>0</v>
      </c>
      <c r="H29" s="50" t="s">
        <v>2</v>
      </c>
      <c r="I29" s="51" t="n">
        <v>5</v>
      </c>
      <c r="J29" s="51" t="n">
        <f aca="false">SUM(C29:F29)</f>
        <v>16</v>
      </c>
      <c r="K29" s="53"/>
      <c r="L29" s="53"/>
      <c r="M29" s="53"/>
      <c r="N29" s="54"/>
      <c r="O29" s="53"/>
      <c r="P29" s="52"/>
      <c r="Q29" s="53"/>
      <c r="R29" s="54"/>
      <c r="S29" s="53"/>
      <c r="T29" s="53"/>
      <c r="U29" s="53"/>
      <c r="V29" s="54"/>
      <c r="W29" s="53"/>
      <c r="X29" s="53"/>
      <c r="Y29" s="53"/>
      <c r="Z29" s="54"/>
      <c r="AA29" s="55" t="n">
        <f aca="false">I29-J29</f>
        <v>-11</v>
      </c>
      <c r="AB29" s="59"/>
    </row>
    <row r="30" s="57" customFormat="true" ht="16" hidden="false" customHeight="false" outlineLevel="0" collapsed="false">
      <c r="A30" s="46" t="n">
        <v>21</v>
      </c>
      <c r="B30" s="80" t="s">
        <v>46</v>
      </c>
      <c r="C30" s="81" t="n">
        <v>0</v>
      </c>
      <c r="D30" s="81" t="n">
        <v>9</v>
      </c>
      <c r="E30" s="81" t="n">
        <v>18.5</v>
      </c>
      <c r="F30" s="81" t="n">
        <v>0</v>
      </c>
      <c r="G30" s="82" t="n">
        <f aca="false">VLOOKUP(H30,Feuil2!$A$1:$B$3,2,0)</f>
        <v>0</v>
      </c>
      <c r="H30" s="50" t="s">
        <v>2</v>
      </c>
      <c r="I30" s="83" t="n">
        <v>25</v>
      </c>
      <c r="J30" s="51" t="n">
        <f aca="false">SUM(C30:F30)</f>
        <v>27.5</v>
      </c>
      <c r="K30" s="84"/>
      <c r="L30" s="84"/>
      <c r="M30" s="84"/>
      <c r="N30" s="63"/>
      <c r="O30" s="53"/>
      <c r="P30" s="64"/>
      <c r="Q30" s="53"/>
      <c r="R30" s="70"/>
      <c r="S30" s="84"/>
      <c r="T30" s="84"/>
      <c r="U30" s="84"/>
      <c r="V30" s="63"/>
      <c r="W30" s="84"/>
      <c r="X30" s="84"/>
      <c r="Y30" s="84"/>
      <c r="Z30" s="63"/>
      <c r="AA30" s="55" t="n">
        <f aca="false">I30-J30</f>
        <v>-2.5</v>
      </c>
      <c r="AB30" s="59"/>
    </row>
    <row r="31" s="90" customFormat="true" ht="16" hidden="false" customHeight="false" outlineLevel="0" collapsed="false">
      <c r="A31" s="46" t="n">
        <v>22</v>
      </c>
      <c r="B31" s="88" t="s">
        <v>47</v>
      </c>
      <c r="C31" s="48" t="n">
        <v>5</v>
      </c>
      <c r="D31" s="48" t="n">
        <v>0</v>
      </c>
      <c r="E31" s="48" t="n">
        <v>0</v>
      </c>
      <c r="F31" s="48" t="n">
        <v>0</v>
      </c>
      <c r="G31" s="82" t="n">
        <f aca="false">VLOOKUP(H31,Feuil2!$A$1:$B$3,2,0)</f>
        <v>0</v>
      </c>
      <c r="H31" s="50" t="s">
        <v>2</v>
      </c>
      <c r="I31" s="89" t="n">
        <v>12</v>
      </c>
      <c r="J31" s="51" t="n">
        <f aca="false">SUM(C31:F31)</f>
        <v>5</v>
      </c>
      <c r="K31" s="53"/>
      <c r="L31" s="53"/>
      <c r="M31" s="53"/>
      <c r="N31" s="54"/>
      <c r="O31" s="53"/>
      <c r="P31" s="64"/>
      <c r="Q31" s="53"/>
      <c r="R31" s="54"/>
      <c r="S31" s="53"/>
      <c r="T31" s="53"/>
      <c r="U31" s="53"/>
      <c r="V31" s="54"/>
      <c r="W31" s="53"/>
      <c r="X31" s="53"/>
      <c r="Y31" s="53"/>
      <c r="Z31" s="54"/>
      <c r="AA31" s="55" t="n">
        <f aca="false">I31-J31</f>
        <v>7</v>
      </c>
      <c r="AB31" s="59"/>
    </row>
    <row r="32" s="90" customFormat="true" ht="16" hidden="false" customHeight="false" outlineLevel="0" collapsed="false">
      <c r="A32" s="46" t="n">
        <v>23</v>
      </c>
      <c r="B32" s="88" t="s">
        <v>48</v>
      </c>
      <c r="C32" s="48" t="n">
        <v>3</v>
      </c>
      <c r="D32" s="48" t="n">
        <v>3</v>
      </c>
      <c r="E32" s="48" t="n">
        <v>3</v>
      </c>
      <c r="F32" s="48" t="n">
        <v>3</v>
      </c>
      <c r="G32" s="82" t="n">
        <f aca="false">VLOOKUP(H32,Feuil2!$A$1:$B$3,2,0)</f>
        <v>0</v>
      </c>
      <c r="H32" s="50" t="s">
        <v>2</v>
      </c>
      <c r="I32" s="89" t="n">
        <v>12</v>
      </c>
      <c r="J32" s="89" t="n">
        <f aca="false">SUM(C32:F32)</f>
        <v>12</v>
      </c>
      <c r="K32" s="53"/>
      <c r="L32" s="53"/>
      <c r="M32" s="53"/>
      <c r="N32" s="54"/>
      <c r="O32" s="53"/>
      <c r="P32" s="64"/>
      <c r="Q32" s="53"/>
      <c r="R32" s="54"/>
      <c r="S32" s="53"/>
      <c r="T32" s="53"/>
      <c r="U32" s="53"/>
      <c r="V32" s="54"/>
      <c r="W32" s="53"/>
      <c r="X32" s="53"/>
      <c r="Y32" s="53"/>
      <c r="Z32" s="54"/>
      <c r="AA32" s="55" t="n">
        <f aca="false">I32-J32</f>
        <v>0</v>
      </c>
      <c r="AB32" s="59"/>
    </row>
    <row r="33" s="57" customFormat="true" ht="16" hidden="false" customHeight="false" outlineLevel="0" collapsed="false">
      <c r="A33" s="46" t="n">
        <v>24</v>
      </c>
      <c r="B33" s="95" t="s">
        <v>49</v>
      </c>
      <c r="C33" s="92" t="n">
        <v>0</v>
      </c>
      <c r="D33" s="92" t="n">
        <v>0</v>
      </c>
      <c r="E33" s="92" t="n">
        <v>10</v>
      </c>
      <c r="F33" s="92" t="n">
        <v>0</v>
      </c>
      <c r="G33" s="82" t="n">
        <f aca="false">VLOOKUP(H33,Feuil2!$A$1:$B$3,2,0)</f>
        <v>0</v>
      </c>
      <c r="H33" s="50" t="s">
        <v>2</v>
      </c>
      <c r="I33" s="51" t="n">
        <v>10</v>
      </c>
      <c r="J33" s="51" t="n">
        <f aca="false">SUM(C33:F33)</f>
        <v>10</v>
      </c>
      <c r="K33" s="86"/>
      <c r="L33" s="86"/>
      <c r="M33" s="86"/>
      <c r="N33" s="85"/>
      <c r="O33" s="53"/>
      <c r="P33" s="64"/>
      <c r="Q33" s="64"/>
      <c r="R33" s="64"/>
      <c r="S33" s="86"/>
      <c r="T33" s="86"/>
      <c r="U33" s="86"/>
      <c r="V33" s="85"/>
      <c r="W33" s="86"/>
      <c r="X33" s="86"/>
      <c r="Y33" s="86"/>
      <c r="Z33" s="85"/>
      <c r="AA33" s="55" t="n">
        <f aca="false">I33-J33</f>
        <v>0</v>
      </c>
      <c r="AB33" s="59"/>
    </row>
    <row r="34" s="57" customFormat="true" ht="16" hidden="false" customHeight="false" outlineLevel="0" collapsed="false">
      <c r="A34" s="46" t="n">
        <v>25</v>
      </c>
      <c r="B34" s="80" t="s">
        <v>50</v>
      </c>
      <c r="C34" s="48" t="n">
        <v>0</v>
      </c>
      <c r="D34" s="48" t="n">
        <v>0</v>
      </c>
      <c r="E34" s="48" t="n">
        <v>0.5</v>
      </c>
      <c r="F34" s="48" t="n">
        <v>0</v>
      </c>
      <c r="G34" s="82" t="n">
        <f aca="false">VLOOKUP(H34,Feuil2!$A$1:$B$3,2,0)</f>
        <v>0</v>
      </c>
      <c r="H34" s="50" t="s">
        <v>2</v>
      </c>
      <c r="I34" s="51" t="n">
        <v>0</v>
      </c>
      <c r="J34" s="51" t="n">
        <f aca="false">SUM(C34:F34)</f>
        <v>0.5</v>
      </c>
      <c r="K34" s="84"/>
      <c r="L34" s="84"/>
      <c r="M34" s="84"/>
      <c r="N34" s="63"/>
      <c r="O34" s="53"/>
      <c r="P34" s="53"/>
      <c r="Q34" s="64"/>
      <c r="R34" s="63"/>
      <c r="S34" s="84"/>
      <c r="T34" s="84"/>
      <c r="U34" s="84"/>
      <c r="V34" s="63"/>
      <c r="W34" s="84"/>
      <c r="X34" s="84"/>
      <c r="Y34" s="84"/>
      <c r="Z34" s="63"/>
      <c r="AA34" s="55" t="n">
        <f aca="false">I34-J34</f>
        <v>-0.5</v>
      </c>
      <c r="AB34" s="59"/>
    </row>
    <row r="35" s="57" customFormat="true" ht="16" hidden="false" customHeight="false" outlineLevel="0" collapsed="false">
      <c r="A35" s="46" t="n">
        <v>27</v>
      </c>
      <c r="B35" s="80" t="s">
        <v>51</v>
      </c>
      <c r="C35" s="48" t="n">
        <v>0</v>
      </c>
      <c r="D35" s="48" t="n">
        <v>0</v>
      </c>
      <c r="E35" s="48" t="n">
        <v>0</v>
      </c>
      <c r="F35" s="48" t="n">
        <v>3</v>
      </c>
      <c r="G35" s="82" t="n">
        <f aca="false">VLOOKUP(H35,Feuil2!$A$1:$B$3,2,0)</f>
        <v>0</v>
      </c>
      <c r="H35" s="50" t="s">
        <v>2</v>
      </c>
      <c r="I35" s="51"/>
      <c r="J35" s="51" t="n">
        <f aca="false">SUM(C35:F35)</f>
        <v>3</v>
      </c>
      <c r="K35" s="84"/>
      <c r="L35" s="84"/>
      <c r="M35" s="84"/>
      <c r="N35" s="63"/>
      <c r="O35" s="84"/>
      <c r="P35" s="84"/>
      <c r="Q35" s="64"/>
      <c r="R35" s="63"/>
      <c r="S35" s="84"/>
      <c r="T35" s="84"/>
      <c r="U35" s="84"/>
      <c r="V35" s="63"/>
      <c r="W35" s="84"/>
      <c r="X35" s="84"/>
      <c r="Y35" s="84"/>
      <c r="Z35" s="63"/>
      <c r="AA35" s="55" t="n">
        <f aca="false">I35-J35</f>
        <v>-3</v>
      </c>
      <c r="AB35" s="59"/>
    </row>
    <row r="36" s="57" customFormat="true" ht="16" hidden="false" customHeight="false" outlineLevel="0" collapsed="false">
      <c r="A36" s="46" t="n">
        <v>28</v>
      </c>
      <c r="B36" s="80" t="s">
        <v>52</v>
      </c>
      <c r="C36" s="48" t="n">
        <v>2</v>
      </c>
      <c r="D36" s="48" t="n">
        <v>0</v>
      </c>
      <c r="E36" s="48" t="n">
        <v>0</v>
      </c>
      <c r="F36" s="48" t="n">
        <v>8</v>
      </c>
      <c r="G36" s="82" t="n">
        <f aca="false">VLOOKUP(H36,Feuil2!$A$1:$B$3,2,0)</f>
        <v>0</v>
      </c>
      <c r="H36" s="50" t="s">
        <v>2</v>
      </c>
      <c r="I36" s="51"/>
      <c r="J36" s="51" t="n">
        <f aca="false">SUM(C36:F36)</f>
        <v>10</v>
      </c>
      <c r="K36" s="84"/>
      <c r="L36" s="84"/>
      <c r="M36" s="84"/>
      <c r="N36" s="63"/>
      <c r="O36" s="84"/>
      <c r="P36" s="84"/>
      <c r="Q36" s="64"/>
      <c r="R36" s="63"/>
      <c r="S36" s="84"/>
      <c r="T36" s="84"/>
      <c r="U36" s="84"/>
      <c r="V36" s="63"/>
      <c r="W36" s="84"/>
      <c r="X36" s="84"/>
      <c r="Y36" s="84"/>
      <c r="Z36" s="63"/>
      <c r="AA36" s="55" t="n">
        <f aca="false">I36-J36</f>
        <v>-10</v>
      </c>
      <c r="AB36" s="59"/>
    </row>
    <row r="37" s="57" customFormat="true" ht="16" hidden="false" customHeight="false" outlineLevel="0" collapsed="false">
      <c r="A37" s="46" t="n">
        <v>29</v>
      </c>
      <c r="B37" s="80" t="s">
        <v>53</v>
      </c>
      <c r="C37" s="48" t="n">
        <v>0</v>
      </c>
      <c r="D37" s="48" t="n">
        <v>0</v>
      </c>
      <c r="E37" s="48" t="n">
        <v>0</v>
      </c>
      <c r="F37" s="48" t="n">
        <v>4</v>
      </c>
      <c r="G37" s="82" t="n">
        <f aca="false">VLOOKUP(H37,Feuil2!$A$1:$B$3,2,0)</f>
        <v>0</v>
      </c>
      <c r="H37" s="50" t="s">
        <v>2</v>
      </c>
      <c r="I37" s="51"/>
      <c r="J37" s="51" t="n">
        <f aca="false">SUM(C37:F37)</f>
        <v>4</v>
      </c>
      <c r="K37" s="84"/>
      <c r="L37" s="84"/>
      <c r="M37" s="84"/>
      <c r="N37" s="63"/>
      <c r="O37" s="84"/>
      <c r="P37" s="84"/>
      <c r="Q37" s="64"/>
      <c r="R37" s="54"/>
      <c r="S37" s="84"/>
      <c r="T37" s="84"/>
      <c r="U37" s="84"/>
      <c r="V37" s="63"/>
      <c r="W37" s="84"/>
      <c r="X37" s="84"/>
      <c r="Y37" s="84"/>
      <c r="Z37" s="63"/>
      <c r="AA37" s="55" t="n">
        <f aca="false">I37-J37</f>
        <v>-4</v>
      </c>
      <c r="AB37" s="59"/>
    </row>
    <row r="38" s="57" customFormat="true" ht="16" hidden="false" customHeight="false" outlineLevel="0" collapsed="false">
      <c r="A38" s="46" t="n">
        <v>30</v>
      </c>
      <c r="B38" s="80" t="s">
        <v>54</v>
      </c>
      <c r="C38" s="48" t="n">
        <v>5</v>
      </c>
      <c r="D38" s="48" t="n">
        <v>0</v>
      </c>
      <c r="E38" s="48" t="n">
        <v>0</v>
      </c>
      <c r="F38" s="48" t="n">
        <v>0</v>
      </c>
      <c r="G38" s="82" t="n">
        <f aca="false">VLOOKUP(H38,Feuil2!$A$1:$B$3,2,0)</f>
        <v>0</v>
      </c>
      <c r="H38" s="50" t="s">
        <v>2</v>
      </c>
      <c r="I38" s="51"/>
      <c r="J38" s="51" t="n">
        <f aca="false">SUM(C38:F38)</f>
        <v>5</v>
      </c>
      <c r="K38" s="84"/>
      <c r="L38" s="84"/>
      <c r="M38" s="84"/>
      <c r="N38" s="63"/>
      <c r="O38" s="84"/>
      <c r="P38" s="84"/>
      <c r="Q38" s="64"/>
      <c r="R38" s="63"/>
      <c r="S38" s="53"/>
      <c r="T38" s="84"/>
      <c r="U38" s="84"/>
      <c r="V38" s="63"/>
      <c r="W38" s="84"/>
      <c r="X38" s="84"/>
      <c r="Y38" s="84"/>
      <c r="Z38" s="63"/>
      <c r="AA38" s="55" t="n">
        <f aca="false">I38-J38</f>
        <v>-5</v>
      </c>
      <c r="AB38" s="59"/>
    </row>
    <row r="39" s="57" customFormat="true" ht="16" hidden="false" customHeight="false" outlineLevel="0" collapsed="false">
      <c r="A39" s="46" t="n">
        <v>31</v>
      </c>
      <c r="B39" s="80" t="s">
        <v>55</v>
      </c>
      <c r="C39" s="48" t="n">
        <v>0</v>
      </c>
      <c r="D39" s="48" t="n">
        <v>0</v>
      </c>
      <c r="E39" s="48" t="n">
        <v>0</v>
      </c>
      <c r="F39" s="48" t="n">
        <v>4</v>
      </c>
      <c r="G39" s="82" t="n">
        <f aca="false">VLOOKUP(H39,Feuil2!$A$1:$B$3,2,0)</f>
        <v>0</v>
      </c>
      <c r="H39" s="50" t="s">
        <v>2</v>
      </c>
      <c r="I39" s="51"/>
      <c r="J39" s="51" t="n">
        <f aca="false">SUM(C39:F39)</f>
        <v>4</v>
      </c>
      <c r="K39" s="84"/>
      <c r="L39" s="84"/>
      <c r="M39" s="84"/>
      <c r="N39" s="63"/>
      <c r="O39" s="84"/>
      <c r="P39" s="84"/>
      <c r="Q39" s="84"/>
      <c r="R39" s="64"/>
      <c r="S39" s="53"/>
      <c r="T39" s="53"/>
      <c r="U39" s="84"/>
      <c r="V39" s="63"/>
      <c r="W39" s="84"/>
      <c r="X39" s="84"/>
      <c r="Y39" s="84"/>
      <c r="Z39" s="63"/>
      <c r="AA39" s="55" t="n">
        <f aca="false">I39-J39</f>
        <v>-4</v>
      </c>
      <c r="AB39" s="59"/>
    </row>
    <row r="40" s="57" customFormat="true" ht="16" hidden="false" customHeight="false" outlineLevel="0" collapsed="false">
      <c r="A40" s="46" t="n">
        <v>32</v>
      </c>
      <c r="B40" s="80" t="s">
        <v>56</v>
      </c>
      <c r="C40" s="48" t="n">
        <v>0</v>
      </c>
      <c r="D40" s="48" t="n">
        <v>0</v>
      </c>
      <c r="E40" s="48" t="n">
        <v>0</v>
      </c>
      <c r="F40" s="48" t="n">
        <v>6</v>
      </c>
      <c r="G40" s="82" t="n">
        <f aca="false">VLOOKUP(H40,Feuil2!$A$1:$B$3,2,0)</f>
        <v>0</v>
      </c>
      <c r="H40" s="50" t="s">
        <v>2</v>
      </c>
      <c r="I40" s="51"/>
      <c r="J40" s="51" t="n">
        <f aca="false">SUM(C40:F40)</f>
        <v>6</v>
      </c>
      <c r="K40" s="84"/>
      <c r="L40" s="84"/>
      <c r="M40" s="84"/>
      <c r="N40" s="63"/>
      <c r="O40" s="84"/>
      <c r="P40" s="84"/>
      <c r="Q40" s="84"/>
      <c r="R40" s="64"/>
      <c r="S40" s="84"/>
      <c r="T40" s="84"/>
      <c r="U40" s="53"/>
      <c r="V40" s="63"/>
      <c r="W40" s="84"/>
      <c r="X40" s="84"/>
      <c r="Y40" s="84"/>
      <c r="Z40" s="63"/>
      <c r="AA40" s="55" t="n">
        <f aca="false">I40-J40</f>
        <v>-6</v>
      </c>
      <c r="AB40" s="59"/>
    </row>
    <row r="41" s="57" customFormat="true" ht="16" hidden="false" customHeight="false" outlineLevel="0" collapsed="false">
      <c r="A41" s="46" t="n">
        <v>33</v>
      </c>
      <c r="B41" s="80" t="s">
        <v>57</v>
      </c>
      <c r="C41" s="48" t="n">
        <v>2</v>
      </c>
      <c r="D41" s="48" t="n">
        <v>1</v>
      </c>
      <c r="E41" s="48" t="n">
        <v>2</v>
      </c>
      <c r="F41" s="48" t="n">
        <v>2</v>
      </c>
      <c r="G41" s="82" t="n">
        <f aca="false">VLOOKUP(H41,Feuil2!$A$1:$B$3,2,0)</f>
        <v>0</v>
      </c>
      <c r="H41" s="50" t="s">
        <v>2</v>
      </c>
      <c r="I41" s="51" t="n">
        <v>8</v>
      </c>
      <c r="J41" s="51" t="n">
        <f aca="false">SUM(C41:F41)</f>
        <v>7</v>
      </c>
      <c r="K41" s="84"/>
      <c r="L41" s="84"/>
      <c r="M41" s="84"/>
      <c r="N41" s="63"/>
      <c r="O41" s="84"/>
      <c r="P41" s="84"/>
      <c r="Q41" s="53"/>
      <c r="R41" s="64"/>
      <c r="S41" s="84"/>
      <c r="T41" s="84"/>
      <c r="U41" s="84"/>
      <c r="V41" s="63"/>
      <c r="W41" s="84"/>
      <c r="X41" s="84"/>
      <c r="Y41" s="84"/>
      <c r="Z41" s="63"/>
      <c r="AA41" s="55" t="n">
        <f aca="false">I41-J41</f>
        <v>1</v>
      </c>
      <c r="AB41" s="59"/>
    </row>
    <row r="42" s="57" customFormat="true" ht="16" hidden="false" customHeight="false" outlineLevel="0" collapsed="false">
      <c r="A42" s="46" t="n">
        <v>34</v>
      </c>
      <c r="B42" s="80" t="s">
        <v>58</v>
      </c>
      <c r="C42" s="48" t="n">
        <v>0</v>
      </c>
      <c r="D42" s="48" t="n">
        <v>0</v>
      </c>
      <c r="E42" s="48" t="n">
        <v>0</v>
      </c>
      <c r="F42" s="48" t="n">
        <v>0</v>
      </c>
      <c r="G42" s="82" t="n">
        <f aca="false">VLOOKUP(H42,Feuil2!$A$1:$B$3,2,0)</f>
        <v>0</v>
      </c>
      <c r="H42" s="50" t="s">
        <v>2</v>
      </c>
      <c r="I42" s="51"/>
      <c r="J42" s="51" t="n">
        <f aca="false">SUM(C42:F42)</f>
        <v>0</v>
      </c>
      <c r="K42" s="84"/>
      <c r="L42" s="84"/>
      <c r="M42" s="84"/>
      <c r="N42" s="63"/>
      <c r="O42" s="84"/>
      <c r="P42" s="84"/>
      <c r="Q42" s="84"/>
      <c r="R42" s="63"/>
      <c r="S42" s="84"/>
      <c r="T42" s="84"/>
      <c r="U42" s="84"/>
      <c r="V42" s="54"/>
      <c r="W42" s="84"/>
      <c r="X42" s="84"/>
      <c r="Y42" s="84"/>
      <c r="Z42" s="63"/>
      <c r="AA42" s="55" t="n">
        <f aca="false">I42-J42</f>
        <v>0</v>
      </c>
      <c r="AB42" s="59"/>
    </row>
    <row r="43" s="57" customFormat="true" ht="16" hidden="false" customHeight="false" outlineLevel="0" collapsed="false">
      <c r="A43" s="46" t="n">
        <v>35</v>
      </c>
      <c r="B43" s="80" t="s">
        <v>59</v>
      </c>
      <c r="C43" s="48" t="n">
        <v>0</v>
      </c>
      <c r="D43" s="48" t="n">
        <v>1</v>
      </c>
      <c r="E43" s="48" t="n">
        <v>0</v>
      </c>
      <c r="F43" s="48" t="n">
        <v>0</v>
      </c>
      <c r="G43" s="82" t="n">
        <f aca="false">VLOOKUP(H43,Feuil2!$A$1:$B$3,2,0)</f>
        <v>0</v>
      </c>
      <c r="H43" s="50" t="s">
        <v>2</v>
      </c>
      <c r="I43" s="51" t="n">
        <v>2</v>
      </c>
      <c r="J43" s="51" t="n">
        <f aca="false">SUM(C43:F43)</f>
        <v>1</v>
      </c>
      <c r="K43" s="84"/>
      <c r="L43" s="84"/>
      <c r="M43" s="84"/>
      <c r="N43" s="63"/>
      <c r="O43" s="84"/>
      <c r="P43" s="84"/>
      <c r="Q43" s="84"/>
      <c r="R43" s="64"/>
      <c r="S43" s="84"/>
      <c r="T43" s="84"/>
      <c r="U43" s="84"/>
      <c r="V43" s="54"/>
      <c r="W43" s="84"/>
      <c r="X43" s="84"/>
      <c r="Y43" s="84"/>
      <c r="Z43" s="63"/>
      <c r="AA43" s="55" t="n">
        <f aca="false">I43-J43</f>
        <v>1</v>
      </c>
      <c r="AB43" s="59"/>
    </row>
    <row r="44" s="57" customFormat="true" ht="16" hidden="false" customHeight="false" outlineLevel="0" collapsed="false">
      <c r="A44" s="46" t="n">
        <v>36</v>
      </c>
      <c r="B44" s="80" t="s">
        <v>60</v>
      </c>
      <c r="C44" s="48" t="n">
        <v>0</v>
      </c>
      <c r="D44" s="48" t="n">
        <v>0</v>
      </c>
      <c r="E44" s="48" t="n">
        <v>4</v>
      </c>
      <c r="F44" s="48" t="n">
        <v>0</v>
      </c>
      <c r="G44" s="82" t="n">
        <f aca="false">VLOOKUP(H44,Feuil2!$A$1:$B$3,2,0)</f>
        <v>0</v>
      </c>
      <c r="H44" s="50" t="s">
        <v>2</v>
      </c>
      <c r="I44" s="51" t="n">
        <v>5</v>
      </c>
      <c r="J44" s="51" t="n">
        <f aca="false">SUM(C44:F44)</f>
        <v>4</v>
      </c>
      <c r="K44" s="84"/>
      <c r="L44" s="84"/>
      <c r="M44" s="84"/>
      <c r="N44" s="63"/>
      <c r="O44" s="84"/>
      <c r="P44" s="84"/>
      <c r="Q44" s="84"/>
      <c r="R44" s="63"/>
      <c r="S44" s="84"/>
      <c r="T44" s="84"/>
      <c r="U44" s="84"/>
      <c r="V44" s="63"/>
      <c r="W44" s="53"/>
      <c r="X44" s="84"/>
      <c r="Y44" s="84"/>
      <c r="Z44" s="63"/>
      <c r="AA44" s="55" t="n">
        <f aca="false">I44-J44</f>
        <v>1</v>
      </c>
      <c r="AB44" s="59"/>
    </row>
    <row r="45" s="57" customFormat="true" ht="16" hidden="false" customHeight="false" outlineLevel="0" collapsed="false">
      <c r="A45" s="46" t="n">
        <v>37</v>
      </c>
      <c r="B45" s="80" t="s">
        <v>61</v>
      </c>
      <c r="C45" s="48" t="n">
        <v>7</v>
      </c>
      <c r="D45" s="48" t="n">
        <v>1</v>
      </c>
      <c r="E45" s="48" t="n">
        <v>0</v>
      </c>
      <c r="F45" s="48" t="n">
        <v>0</v>
      </c>
      <c r="G45" s="82" t="n">
        <f aca="false">VLOOKUP(H45,Feuil2!$A$1:$B$3,2,0)</f>
        <v>0</v>
      </c>
      <c r="H45" s="50" t="s">
        <v>2</v>
      </c>
      <c r="I45" s="51"/>
      <c r="J45" s="51" t="n">
        <f aca="false">SUM(C45:F45)</f>
        <v>8</v>
      </c>
      <c r="K45" s="84"/>
      <c r="L45" s="84"/>
      <c r="M45" s="84"/>
      <c r="N45" s="63"/>
      <c r="O45" s="84"/>
      <c r="P45" s="84"/>
      <c r="Q45" s="84"/>
      <c r="R45" s="64"/>
      <c r="S45" s="84"/>
      <c r="T45" s="84"/>
      <c r="U45" s="84"/>
      <c r="V45" s="63"/>
      <c r="W45" s="53"/>
      <c r="X45" s="84"/>
      <c r="Y45" s="84"/>
      <c r="Z45" s="63"/>
      <c r="AA45" s="55" t="n">
        <f aca="false">I45-J45</f>
        <v>-8</v>
      </c>
      <c r="AB45" s="59"/>
    </row>
    <row r="46" s="97" customFormat="true" ht="16" hidden="false" customHeight="false" outlineLevel="0" collapsed="false">
      <c r="A46" s="46" t="n">
        <v>39</v>
      </c>
      <c r="B46" s="75" t="s">
        <v>62</v>
      </c>
      <c r="C46" s="48" t="n">
        <v>0</v>
      </c>
      <c r="D46" s="48" t="n">
        <v>0</v>
      </c>
      <c r="E46" s="48" t="n">
        <v>2.5</v>
      </c>
      <c r="F46" s="48" t="n">
        <v>0</v>
      </c>
      <c r="G46" s="82" t="n">
        <f aca="false">VLOOKUP(H46,Feuil2!$A$1:$B$3,2,0)</f>
        <v>0</v>
      </c>
      <c r="H46" s="50" t="s">
        <v>2</v>
      </c>
      <c r="I46" s="51" t="n">
        <v>8</v>
      </c>
      <c r="J46" s="51" t="n">
        <f aca="false">SUM(C46:F46)</f>
        <v>2.5</v>
      </c>
      <c r="K46" s="53"/>
      <c r="L46" s="53"/>
      <c r="M46" s="53"/>
      <c r="N46" s="54"/>
      <c r="O46" s="53"/>
      <c r="P46" s="53"/>
      <c r="Q46" s="53"/>
      <c r="R46" s="96"/>
      <c r="S46" s="53"/>
      <c r="T46" s="53"/>
      <c r="U46" s="53"/>
      <c r="V46" s="54"/>
      <c r="W46" s="53"/>
      <c r="X46" s="53"/>
      <c r="Y46" s="53"/>
      <c r="Z46" s="54"/>
      <c r="AA46" s="55"/>
      <c r="AB46" s="59"/>
    </row>
    <row r="47" s="97" customFormat="true" ht="16" hidden="false" customHeight="false" outlineLevel="0" collapsed="false">
      <c r="A47" s="46" t="n">
        <v>40</v>
      </c>
      <c r="B47" s="75" t="s">
        <v>63</v>
      </c>
      <c r="C47" s="48" t="n">
        <v>2</v>
      </c>
      <c r="D47" s="48" t="n">
        <v>0</v>
      </c>
      <c r="E47" s="48" t="n">
        <v>0</v>
      </c>
      <c r="F47" s="48" t="n">
        <v>0</v>
      </c>
      <c r="G47" s="82" t="n">
        <f aca="false">VLOOKUP(H47,Feuil2!$A$1:$B$3,2,0)</f>
        <v>0</v>
      </c>
      <c r="H47" s="50" t="s">
        <v>2</v>
      </c>
      <c r="I47" s="51" t="n">
        <v>8</v>
      </c>
      <c r="J47" s="51" t="n">
        <f aca="false">SUM(C47:F47)</f>
        <v>2</v>
      </c>
      <c r="K47" s="53"/>
      <c r="L47" s="53"/>
      <c r="M47" s="53"/>
      <c r="N47" s="54"/>
      <c r="O47" s="53"/>
      <c r="P47" s="53"/>
      <c r="Q47" s="53"/>
      <c r="R47" s="96"/>
      <c r="S47" s="53"/>
      <c r="T47" s="53"/>
      <c r="U47" s="53"/>
      <c r="V47" s="54"/>
      <c r="W47" s="53"/>
      <c r="X47" s="53"/>
      <c r="Y47" s="53"/>
      <c r="Z47" s="54"/>
      <c r="AA47" s="55"/>
      <c r="AB47" s="59"/>
    </row>
    <row r="48" s="57" customFormat="true" ht="19" hidden="false" customHeight="false" outlineLevel="0" collapsed="false">
      <c r="A48" s="98"/>
      <c r="B48" s="35" t="s">
        <v>64</v>
      </c>
      <c r="C48" s="92"/>
      <c r="D48" s="92"/>
      <c r="E48" s="92"/>
      <c r="F48" s="92"/>
      <c r="G48" s="82"/>
      <c r="H48" s="99"/>
      <c r="I48" s="51"/>
      <c r="J48" s="51"/>
      <c r="K48" s="93"/>
      <c r="L48" s="93"/>
      <c r="M48" s="86"/>
      <c r="N48" s="85"/>
      <c r="O48" s="86"/>
      <c r="P48" s="86"/>
      <c r="Q48" s="86"/>
      <c r="R48" s="100"/>
      <c r="S48" s="86"/>
      <c r="T48" s="53"/>
      <c r="U48" s="53"/>
      <c r="V48" s="54"/>
      <c r="W48" s="86"/>
      <c r="X48" s="86"/>
      <c r="Y48" s="86"/>
      <c r="Z48" s="85"/>
      <c r="AA48" s="101"/>
      <c r="AB48" s="102"/>
    </row>
    <row r="49" s="57" customFormat="true" ht="16" hidden="false" customHeight="false" outlineLevel="0" collapsed="false">
      <c r="A49" s="46" t="n">
        <v>1</v>
      </c>
      <c r="B49" s="80" t="s">
        <v>65</v>
      </c>
      <c r="C49" s="48" t="n">
        <v>0</v>
      </c>
      <c r="D49" s="48" t="n">
        <v>0</v>
      </c>
      <c r="E49" s="48" t="n">
        <v>8.75</v>
      </c>
      <c r="F49" s="48" t="n">
        <v>0</v>
      </c>
      <c r="G49" s="82" t="n">
        <f aca="false">VLOOKUP(H49,Feuil2!$A$1:$B$3,2,0)</f>
        <v>100</v>
      </c>
      <c r="H49" s="50" t="s">
        <v>5</v>
      </c>
      <c r="I49" s="51" t="n">
        <v>7</v>
      </c>
      <c r="J49" s="51" t="n">
        <f aca="false">SUM(C49:F49)</f>
        <v>8.75</v>
      </c>
      <c r="K49" s="84"/>
      <c r="L49" s="84"/>
      <c r="M49" s="84"/>
      <c r="N49" s="63"/>
      <c r="O49" s="84"/>
      <c r="P49" s="84"/>
      <c r="Q49" s="84"/>
      <c r="R49" s="64"/>
      <c r="S49" s="79"/>
      <c r="T49" s="53"/>
      <c r="U49" s="103"/>
      <c r="V49" s="104"/>
      <c r="W49" s="84"/>
      <c r="X49" s="53"/>
      <c r="Y49" s="84"/>
      <c r="Z49" s="63"/>
      <c r="AA49" s="55" t="n">
        <f aca="false">I49-J49</f>
        <v>-1.75</v>
      </c>
      <c r="AB49" s="59"/>
    </row>
    <row r="50" s="57" customFormat="true" ht="16" hidden="false" customHeight="false" outlineLevel="0" collapsed="false">
      <c r="A50" s="46" t="n">
        <v>2</v>
      </c>
      <c r="B50" s="80" t="s">
        <v>56</v>
      </c>
      <c r="C50" s="48" t="n">
        <v>0</v>
      </c>
      <c r="D50" s="48" t="n">
        <v>0</v>
      </c>
      <c r="E50" s="48" t="n">
        <v>0</v>
      </c>
      <c r="F50" s="48" t="n">
        <v>5</v>
      </c>
      <c r="G50" s="82" t="n">
        <f aca="false">VLOOKUP(H50,Feuil2!$A$1:$B$3,2,0)</f>
        <v>0</v>
      </c>
      <c r="H50" s="50" t="s">
        <v>2</v>
      </c>
      <c r="I50" s="51"/>
      <c r="J50" s="51" t="n">
        <f aca="false">SUM(C50:F50)</f>
        <v>5</v>
      </c>
      <c r="K50" s="84"/>
      <c r="L50" s="84"/>
      <c r="M50" s="84"/>
      <c r="N50" s="63"/>
      <c r="O50" s="84"/>
      <c r="P50" s="84"/>
      <c r="Q50" s="84"/>
      <c r="R50" s="64"/>
      <c r="S50" s="79"/>
      <c r="T50" s="53"/>
      <c r="U50" s="103"/>
      <c r="V50" s="104"/>
      <c r="W50" s="84"/>
      <c r="X50" s="84"/>
      <c r="Y50" s="84"/>
      <c r="Z50" s="63"/>
      <c r="AA50" s="55" t="n">
        <f aca="false">I50-J50</f>
        <v>-5</v>
      </c>
      <c r="AB50" s="59"/>
    </row>
    <row r="51" s="57" customFormat="true" ht="16" hidden="false" customHeight="false" outlineLevel="0" collapsed="false">
      <c r="A51" s="46" t="n">
        <v>3</v>
      </c>
      <c r="B51" s="80" t="s">
        <v>66</v>
      </c>
      <c r="C51" s="48" t="n">
        <v>7</v>
      </c>
      <c r="D51" s="48" t="n">
        <v>0</v>
      </c>
      <c r="E51" s="48" t="n">
        <v>0</v>
      </c>
      <c r="F51" s="48" t="n">
        <v>0</v>
      </c>
      <c r="G51" s="82" t="n">
        <f aca="false">VLOOKUP(H51,Feuil2!$A$1:$B$3,2,0)</f>
        <v>0</v>
      </c>
      <c r="H51" s="50" t="s">
        <v>2</v>
      </c>
      <c r="I51" s="51"/>
      <c r="J51" s="51" t="n">
        <f aca="false">SUM(C51:F51)</f>
        <v>7</v>
      </c>
      <c r="K51" s="53"/>
      <c r="L51" s="53"/>
      <c r="M51" s="84"/>
      <c r="N51" s="63"/>
      <c r="O51" s="84"/>
      <c r="P51" s="84"/>
      <c r="Q51" s="84"/>
      <c r="R51" s="105"/>
      <c r="S51" s="79"/>
      <c r="T51" s="53"/>
      <c r="U51" s="103"/>
      <c r="V51" s="104"/>
      <c r="W51" s="84"/>
      <c r="X51" s="84"/>
      <c r="Y51" s="84"/>
      <c r="Z51" s="63"/>
      <c r="AA51" s="106"/>
      <c r="AB51" s="87"/>
    </row>
    <row r="52" s="57" customFormat="true" ht="15" hidden="false" customHeight="false" outlineLevel="0" collapsed="false">
      <c r="A52" s="46" t="n">
        <v>4</v>
      </c>
      <c r="B52" s="80" t="s">
        <v>67</v>
      </c>
      <c r="C52" s="48" t="n">
        <v>3</v>
      </c>
      <c r="D52" s="48" t="n">
        <v>1</v>
      </c>
      <c r="E52" s="48" t="n">
        <v>0</v>
      </c>
      <c r="F52" s="48" t="n">
        <v>0</v>
      </c>
      <c r="G52" s="82" t="n">
        <f aca="false">VLOOKUP(H52,Feuil2!$A$1:$B$3,2,0)</f>
        <v>100</v>
      </c>
      <c r="H52" s="50" t="s">
        <v>5</v>
      </c>
      <c r="I52" s="51" t="n">
        <v>8</v>
      </c>
      <c r="J52" s="51" t="n">
        <f aca="false">SUM(C52:F52)</f>
        <v>4</v>
      </c>
      <c r="K52" s="53"/>
      <c r="L52" s="53"/>
      <c r="M52" s="84"/>
      <c r="N52" s="63"/>
      <c r="O52" s="84"/>
      <c r="P52" s="84"/>
      <c r="Q52" s="84"/>
      <c r="R52" s="105"/>
      <c r="S52" s="84"/>
      <c r="T52" s="79"/>
      <c r="U52" s="103"/>
      <c r="V52" s="104"/>
      <c r="W52" s="84"/>
      <c r="X52" s="84"/>
      <c r="Y52" s="84"/>
      <c r="Z52" s="63"/>
      <c r="AA52" s="106"/>
      <c r="AB52" s="87"/>
    </row>
    <row r="53" s="57" customFormat="true" ht="16" hidden="false" customHeight="false" outlineLevel="0" collapsed="false">
      <c r="A53" s="46" t="n">
        <v>5</v>
      </c>
      <c r="B53" s="80" t="s">
        <v>68</v>
      </c>
      <c r="C53" s="48" t="n">
        <v>8</v>
      </c>
      <c r="D53" s="48" t="n">
        <v>0</v>
      </c>
      <c r="E53" s="48" t="n">
        <v>0</v>
      </c>
      <c r="F53" s="48" t="n">
        <v>0</v>
      </c>
      <c r="G53" s="82" t="n">
        <f aca="false">VLOOKUP(H53,Feuil2!$A$1:$B$3,2,0)</f>
        <v>100</v>
      </c>
      <c r="H53" s="50" t="s">
        <v>5</v>
      </c>
      <c r="I53" s="51" t="n">
        <v>16</v>
      </c>
      <c r="J53" s="51" t="n">
        <f aca="false">SUM(C53:F53)</f>
        <v>8</v>
      </c>
      <c r="K53" s="53"/>
      <c r="L53" s="53"/>
      <c r="M53" s="84"/>
      <c r="N53" s="63"/>
      <c r="O53" s="84"/>
      <c r="P53" s="84"/>
      <c r="Q53" s="84"/>
      <c r="R53" s="105"/>
      <c r="S53" s="84"/>
      <c r="T53" s="53"/>
      <c r="U53" s="103"/>
      <c r="V53" s="104"/>
      <c r="W53" s="84"/>
      <c r="X53" s="84"/>
      <c r="Y53" s="84"/>
      <c r="Z53" s="63"/>
      <c r="AA53" s="106"/>
      <c r="AB53" s="87"/>
    </row>
    <row r="54" s="57" customFormat="true" ht="16" hidden="false" customHeight="false" outlineLevel="0" collapsed="false">
      <c r="A54" s="46" t="n">
        <v>6</v>
      </c>
      <c r="B54" s="80" t="s">
        <v>69</v>
      </c>
      <c r="C54" s="48" t="n">
        <v>0</v>
      </c>
      <c r="D54" s="48" t="n">
        <v>0</v>
      </c>
      <c r="E54" s="48" t="n">
        <v>0</v>
      </c>
      <c r="F54" s="48" t="n">
        <v>10</v>
      </c>
      <c r="G54" s="82" t="n">
        <f aca="false">VLOOKUP(H54,Feuil2!$A$1:$B$3,2,0)</f>
        <v>100</v>
      </c>
      <c r="H54" s="50" t="s">
        <v>5</v>
      </c>
      <c r="I54" s="51" t="n">
        <v>8</v>
      </c>
      <c r="J54" s="51" t="n">
        <f aca="false">SUM(C54:F54)</f>
        <v>10</v>
      </c>
      <c r="K54" s="53"/>
      <c r="L54" s="53"/>
      <c r="M54" s="84"/>
      <c r="N54" s="63"/>
      <c r="O54" s="84"/>
      <c r="P54" s="84"/>
      <c r="Q54" s="84"/>
      <c r="R54" s="105"/>
      <c r="S54" s="84"/>
      <c r="T54" s="53"/>
      <c r="U54" s="103"/>
      <c r="V54" s="104"/>
      <c r="W54" s="84"/>
      <c r="X54" s="84"/>
      <c r="Y54" s="84"/>
      <c r="Z54" s="63"/>
      <c r="AA54" s="106"/>
      <c r="AB54" s="87"/>
    </row>
    <row r="55" s="57" customFormat="true" ht="16" hidden="false" customHeight="false" outlineLevel="0" collapsed="false">
      <c r="A55" s="46" t="n">
        <v>7</v>
      </c>
      <c r="B55" s="80" t="s">
        <v>70</v>
      </c>
      <c r="C55" s="48" t="n">
        <v>0</v>
      </c>
      <c r="D55" s="48" t="n">
        <v>0</v>
      </c>
      <c r="E55" s="48" t="n">
        <v>0</v>
      </c>
      <c r="F55" s="48" t="n">
        <v>0</v>
      </c>
      <c r="G55" s="82" t="n">
        <f aca="false">VLOOKUP(H55,Feuil2!$A$1:$B$3,2,0)</f>
        <v>75</v>
      </c>
      <c r="H55" s="50" t="s">
        <v>6</v>
      </c>
      <c r="I55" s="51" t="n">
        <v>8</v>
      </c>
      <c r="J55" s="51" t="n">
        <f aca="false">SUM(C55:F55)</f>
        <v>0</v>
      </c>
      <c r="K55" s="53"/>
      <c r="L55" s="53"/>
      <c r="M55" s="84"/>
      <c r="N55" s="63"/>
      <c r="O55" s="84"/>
      <c r="P55" s="84"/>
      <c r="Q55" s="84"/>
      <c r="R55" s="105"/>
      <c r="S55" s="84"/>
      <c r="T55" s="53"/>
      <c r="U55" s="103"/>
      <c r="V55" s="104"/>
      <c r="W55" s="84"/>
      <c r="X55" s="84"/>
      <c r="Y55" s="84"/>
      <c r="Z55" s="63"/>
      <c r="AA55" s="106"/>
      <c r="AB55" s="87"/>
    </row>
    <row r="56" s="57" customFormat="true" ht="16" hidden="false" customHeight="false" outlineLevel="0" collapsed="false">
      <c r="A56" s="46" t="n">
        <v>8</v>
      </c>
      <c r="B56" s="80"/>
      <c r="C56" s="48"/>
      <c r="D56" s="48"/>
      <c r="E56" s="48"/>
      <c r="F56" s="48"/>
      <c r="G56" s="82"/>
      <c r="H56" s="50"/>
      <c r="I56" s="51"/>
      <c r="J56" s="51" t="n">
        <f aca="false">SUM(C56:F56)</f>
        <v>0</v>
      </c>
      <c r="K56" s="53"/>
      <c r="L56" s="53"/>
      <c r="M56" s="84"/>
      <c r="N56" s="63"/>
      <c r="O56" s="84"/>
      <c r="P56" s="84"/>
      <c r="Q56" s="84"/>
      <c r="R56" s="105"/>
      <c r="S56" s="84"/>
      <c r="T56" s="84"/>
      <c r="U56" s="84"/>
      <c r="V56" s="63"/>
      <c r="W56" s="84"/>
      <c r="X56" s="84"/>
      <c r="Y56" s="84"/>
      <c r="Z56" s="63"/>
      <c r="AA56" s="106"/>
      <c r="AB56" s="87"/>
    </row>
    <row r="57" s="57" customFormat="true" ht="16" hidden="false" customHeight="false" outlineLevel="0" collapsed="false">
      <c r="A57" s="46" t="n">
        <v>9</v>
      </c>
      <c r="B57" s="80"/>
      <c r="C57" s="48"/>
      <c r="D57" s="48"/>
      <c r="E57" s="48"/>
      <c r="F57" s="48"/>
      <c r="G57" s="82"/>
      <c r="H57" s="50"/>
      <c r="I57" s="51"/>
      <c r="J57" s="51" t="n">
        <f aca="false">SUM(C57:F57)</f>
        <v>0</v>
      </c>
      <c r="K57" s="53"/>
      <c r="L57" s="53"/>
      <c r="M57" s="84"/>
      <c r="N57" s="63"/>
      <c r="O57" s="84"/>
      <c r="P57" s="84"/>
      <c r="Q57" s="84"/>
      <c r="R57" s="105"/>
      <c r="S57" s="84"/>
      <c r="T57" s="84"/>
      <c r="U57" s="84"/>
      <c r="V57" s="63"/>
      <c r="W57" s="84"/>
      <c r="X57" s="84"/>
      <c r="Y57" s="84"/>
      <c r="Z57" s="63"/>
      <c r="AA57" s="106"/>
      <c r="AB57" s="87"/>
    </row>
    <row r="58" s="57" customFormat="true" ht="16" hidden="false" customHeight="false" outlineLevel="0" collapsed="false">
      <c r="A58" s="46" t="n">
        <v>10</v>
      </c>
      <c r="B58" s="80"/>
      <c r="C58" s="48"/>
      <c r="D58" s="48"/>
      <c r="E58" s="48"/>
      <c r="F58" s="48"/>
      <c r="G58" s="82"/>
      <c r="H58" s="50"/>
      <c r="I58" s="51"/>
      <c r="J58" s="51" t="n">
        <f aca="false">SUM(C58:F58)</f>
        <v>0</v>
      </c>
      <c r="K58" s="53"/>
      <c r="L58" s="53"/>
      <c r="M58" s="84"/>
      <c r="N58" s="63"/>
      <c r="O58" s="84"/>
      <c r="P58" s="84"/>
      <c r="Q58" s="84"/>
      <c r="R58" s="105"/>
      <c r="S58" s="84"/>
      <c r="T58" s="84"/>
      <c r="U58" s="84"/>
      <c r="V58" s="63"/>
      <c r="W58" s="84"/>
      <c r="X58" s="84"/>
      <c r="Y58" s="84"/>
      <c r="Z58" s="63"/>
      <c r="AA58" s="106"/>
      <c r="AB58" s="87"/>
    </row>
    <row r="59" s="57" customFormat="true" ht="16" hidden="false" customHeight="false" outlineLevel="0" collapsed="false">
      <c r="A59" s="46" t="n">
        <v>11</v>
      </c>
      <c r="B59" s="80"/>
      <c r="C59" s="48"/>
      <c r="D59" s="48"/>
      <c r="E59" s="48"/>
      <c r="F59" s="48"/>
      <c r="G59" s="82"/>
      <c r="H59" s="50"/>
      <c r="I59" s="51"/>
      <c r="J59" s="51" t="n">
        <f aca="false">SUM(C59:F59)</f>
        <v>0</v>
      </c>
      <c r="K59" s="53"/>
      <c r="L59" s="53"/>
      <c r="M59" s="84"/>
      <c r="N59" s="63"/>
      <c r="O59" s="84"/>
      <c r="P59" s="84"/>
      <c r="Q59" s="84"/>
      <c r="R59" s="105"/>
      <c r="S59" s="84"/>
      <c r="T59" s="84"/>
      <c r="U59" s="84"/>
      <c r="V59" s="63"/>
      <c r="W59" s="84"/>
      <c r="X59" s="84"/>
      <c r="Y59" s="84"/>
      <c r="Z59" s="63"/>
      <c r="AA59" s="106"/>
      <c r="AB59" s="87"/>
    </row>
    <row r="60" s="57" customFormat="true" ht="15" hidden="false" customHeight="false" outlineLevel="0" collapsed="false">
      <c r="A60" s="46" t="n">
        <v>12</v>
      </c>
      <c r="B60" s="80"/>
      <c r="C60" s="48"/>
      <c r="D60" s="48"/>
      <c r="E60" s="48"/>
      <c r="F60" s="48"/>
      <c r="G60" s="82"/>
      <c r="H60" s="50"/>
      <c r="I60" s="51"/>
      <c r="J60" s="51" t="n">
        <f aca="false">SUM(C60:F60)</f>
        <v>0</v>
      </c>
      <c r="K60" s="107"/>
      <c r="L60" s="107"/>
      <c r="M60" s="107"/>
      <c r="N60" s="108"/>
      <c r="O60" s="107"/>
      <c r="P60" s="107"/>
      <c r="Q60" s="107"/>
      <c r="R60" s="108"/>
      <c r="S60" s="107"/>
      <c r="T60" s="107"/>
      <c r="U60" s="107"/>
      <c r="V60" s="108"/>
      <c r="W60" s="107"/>
      <c r="X60" s="107"/>
      <c r="Y60" s="107"/>
      <c r="Z60" s="108"/>
      <c r="AA60" s="109" t="n">
        <f aca="false">I60-J60</f>
        <v>0</v>
      </c>
      <c r="AB60" s="110"/>
    </row>
    <row r="61" customFormat="false" ht="16.5" hidden="false" customHeight="true" outlineLevel="0" collapsed="false">
      <c r="A61" s="111" t="s">
        <v>71</v>
      </c>
      <c r="B61" s="111"/>
      <c r="C61" s="112" t="n">
        <f aca="false">SUM(C10:C60)</f>
        <v>94.5</v>
      </c>
      <c r="D61" s="112" t="n">
        <f aca="false">SUM(D10:D60)</f>
        <v>84</v>
      </c>
      <c r="E61" s="112" t="n">
        <f aca="false">SUM(E10:E60)</f>
        <v>71.75</v>
      </c>
      <c r="F61" s="112" t="n">
        <f aca="false">SUM(F10:F60)</f>
        <v>95</v>
      </c>
      <c r="G61" s="113"/>
      <c r="H61" s="112"/>
      <c r="I61" s="114"/>
      <c r="J61" s="112" t="n">
        <f aca="false">SUM(C61:F61)</f>
        <v>345.25</v>
      </c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2" t="n">
        <f aca="false">SUM(AA10:AA60)</f>
        <v>0.25</v>
      </c>
      <c r="AB61" s="116"/>
    </row>
    <row r="62" customFormat="false" ht="17" hidden="false" customHeight="true" outlineLevel="0" collapsed="false">
      <c r="A62" s="117" t="s">
        <v>72</v>
      </c>
      <c r="B62" s="117"/>
      <c r="C62" s="112" t="n">
        <f aca="false">135-C61</f>
        <v>40.5</v>
      </c>
      <c r="D62" s="112" t="n">
        <f aca="false">135-D61</f>
        <v>51</v>
      </c>
      <c r="E62" s="112" t="n">
        <f aca="false">135-E61</f>
        <v>63.25</v>
      </c>
      <c r="F62" s="112" t="n">
        <f aca="false">135-F61</f>
        <v>40</v>
      </c>
      <c r="G62" s="113"/>
      <c r="H62" s="112"/>
      <c r="I62" s="112"/>
      <c r="J62" s="112" t="n">
        <f aca="false">SUM(C62:F62)</f>
        <v>194.75</v>
      </c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</row>
    <row r="63" customFormat="false" ht="17" hidden="false" customHeight="true" outlineLevel="0" collapsed="false">
      <c r="A63" s="118" t="s">
        <v>73</v>
      </c>
      <c r="B63" s="118"/>
      <c r="C63" s="112"/>
      <c r="D63" s="112"/>
      <c r="E63" s="112"/>
      <c r="F63" s="112"/>
      <c r="G63" s="112"/>
      <c r="H63" s="112"/>
      <c r="I63" s="112"/>
      <c r="J63" s="112" t="n">
        <f aca="false">C63+D63+F63+E63</f>
        <v>0</v>
      </c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</row>
    <row r="64" customFormat="false" ht="17" hidden="false" customHeight="true" outlineLevel="0" collapsed="false">
      <c r="A64" s="117" t="s">
        <v>74</v>
      </c>
      <c r="B64" s="117"/>
      <c r="C64" s="112"/>
      <c r="D64" s="112"/>
      <c r="E64" s="119"/>
      <c r="F64" s="112"/>
      <c r="G64" s="112"/>
      <c r="H64" s="112"/>
      <c r="I64" s="120" t="n">
        <f aca="false">SUM(I10:I60)</f>
        <v>368</v>
      </c>
      <c r="J64" s="112" t="n">
        <f aca="false">SUM(J10:J60)</f>
        <v>345.25</v>
      </c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</row>
    <row r="65" customFormat="false" ht="16" hidden="false" customHeight="false" outlineLevel="0" collapsed="false">
      <c r="A65" s="121"/>
      <c r="B65" s="121"/>
      <c r="C65" s="122"/>
      <c r="D65" s="122"/>
      <c r="E65" s="122"/>
      <c r="F65" s="122"/>
      <c r="G65" s="122"/>
      <c r="H65" s="122"/>
      <c r="I65" s="122"/>
      <c r="J65" s="122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</row>
    <row r="66" customFormat="false" ht="16.25" hidden="false" customHeight="true" outlineLevel="0" collapsed="false">
      <c r="A66" s="118" t="s">
        <v>75</v>
      </c>
      <c r="B66" s="118"/>
      <c r="C66" s="112" t="n">
        <f aca="false">135*4</f>
        <v>540</v>
      </c>
      <c r="D66" s="122"/>
      <c r="E66" s="122"/>
      <c r="F66" s="122"/>
      <c r="G66" s="122"/>
      <c r="H66" s="122"/>
      <c r="I66" s="122"/>
      <c r="J66" s="122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</row>
    <row r="67" customFormat="false" ht="16" hidden="false" customHeight="false" outlineLevel="0" collapsed="false">
      <c r="A67" s="123" t="s">
        <v>76</v>
      </c>
      <c r="B67" s="123"/>
      <c r="C67" s="112" t="n">
        <f aca="false">C66-J64</f>
        <v>194.75</v>
      </c>
      <c r="D67" s="122"/>
      <c r="E67" s="122"/>
      <c r="F67" s="122"/>
      <c r="G67" s="122"/>
      <c r="H67" s="122"/>
      <c r="I67" s="122"/>
      <c r="J67" s="122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</row>
    <row r="68" customFormat="false" ht="16" hidden="false" customHeight="false" outlineLevel="0" collapsed="false">
      <c r="A68" s="124"/>
      <c r="B68" s="121"/>
      <c r="C68" s="125"/>
      <c r="D68" s="125"/>
      <c r="E68" s="125"/>
      <c r="F68" s="125"/>
      <c r="G68" s="121"/>
      <c r="H68" s="126"/>
      <c r="I68" s="127"/>
      <c r="J68" s="127"/>
      <c r="AA68" s="115"/>
    </row>
    <row r="69" customFormat="false" ht="15" hidden="false" customHeight="false" outlineLevel="0" collapsed="false">
      <c r="D69" s="128"/>
      <c r="E69" s="128"/>
      <c r="F69" s="128"/>
    </row>
    <row r="70" s="130" customFormat="true" ht="14" hidden="false" customHeight="false" outlineLevel="0" collapsed="false">
      <c r="A70" s="129"/>
      <c r="C70" s="131"/>
      <c r="D70" s="131"/>
      <c r="E70" s="131"/>
      <c r="F70" s="131"/>
      <c r="H70" s="132"/>
      <c r="I70" s="133"/>
      <c r="J70" s="133"/>
      <c r="N70" s="134"/>
      <c r="R70" s="134"/>
      <c r="V70" s="134"/>
      <c r="Z70" s="134"/>
      <c r="AA70" s="135"/>
    </row>
    <row r="71" s="130" customFormat="true" ht="14" hidden="false" customHeight="false" outlineLevel="0" collapsed="false">
      <c r="C71" s="131"/>
      <c r="D71" s="131"/>
      <c r="E71" s="131"/>
      <c r="F71" s="131"/>
      <c r="H71" s="132"/>
      <c r="I71" s="133"/>
      <c r="J71" s="133"/>
      <c r="N71" s="134"/>
      <c r="R71" s="134"/>
      <c r="V71" s="134"/>
      <c r="Z71" s="134"/>
      <c r="AA71" s="135"/>
    </row>
    <row r="72" s="130" customFormat="true" ht="14" hidden="false" customHeight="false" outlineLevel="0" collapsed="false">
      <c r="C72" s="131"/>
      <c r="D72" s="131"/>
      <c r="E72" s="131"/>
      <c r="F72" s="131"/>
      <c r="H72" s="132"/>
      <c r="I72" s="133"/>
      <c r="J72" s="133"/>
      <c r="N72" s="134"/>
      <c r="R72" s="134"/>
      <c r="V72" s="134"/>
      <c r="Z72" s="134"/>
      <c r="AA72" s="135"/>
    </row>
  </sheetData>
  <mergeCells count="22">
    <mergeCell ref="A1:B1"/>
    <mergeCell ref="D1:L1"/>
    <mergeCell ref="A2:B2"/>
    <mergeCell ref="F2:J2"/>
    <mergeCell ref="K6:R6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AA7:AA8"/>
    <mergeCell ref="AB7:AB8"/>
    <mergeCell ref="A61:B61"/>
    <mergeCell ref="A62:B62"/>
    <mergeCell ref="A63:B63"/>
    <mergeCell ref="A64:B64"/>
    <mergeCell ref="A66:B66"/>
    <mergeCell ref="A67:B67"/>
  </mergeCells>
  <conditionalFormatting sqref="H19">
    <cfRule type="containsText" priority="2" operator="containsText" aboveAverage="0" equalAverage="0" bottom="0" percent="0" rank="0" text="En cours" dxfId="0">
      <formula>NOT(ISERROR(SEARCH("En cours",H19)))</formula>
    </cfRule>
  </conditionalFormatting>
  <conditionalFormatting sqref="H9:H45 H49 H56:H60 H47">
    <cfRule type="containsText" priority="3" operator="containsText" aboveAverage="0" equalAverage="0" bottom="0" percent="0" rank="0" text="En attente" dxfId="1">
      <formula>NOT(ISERROR(SEARCH("En attente",H9)))</formula>
    </cfRule>
    <cfRule type="containsText" priority="4" operator="containsText" aboveAverage="0" equalAverage="0" bottom="0" percent="0" rank="0" text="En cours" dxfId="2">
      <formula>NOT(ISERROR(SEARCH("En cours",H9)))</formula>
    </cfRule>
    <cfRule type="containsText" priority="5" operator="containsText" aboveAverage="0" equalAverage="0" bottom="0" percent="0" rank="0" text="Terminé" dxfId="3">
      <formula>NOT(ISERROR(SEARCH("Terminé",H9)))</formula>
    </cfRule>
  </conditionalFormatting>
  <conditionalFormatting sqref="C9:F45 C49:F49 C56:F60 C47:F47">
    <cfRule type="cellIs" priority="6" operator="equal" aboveAverage="0" equalAverage="0" bottom="0" percent="0" rank="0" text="" dxfId="4">
      <formula>0</formula>
    </cfRule>
    <cfRule type="expression" priority="7" aboveAverage="0" equalAverage="0" bottom="0" percent="0" rank="0" text="" dxfId="5">
      <formula>$H9="Terminé"</formula>
    </cfRule>
  </conditionalFormatting>
  <conditionalFormatting sqref="C9:F45 C49:F49 C56:F60 C47:F47">
    <cfRule type="expression" priority="8" aboveAverage="0" equalAverage="0" bottom="0" percent="0" rank="0" text="" dxfId="6">
      <formula>$H9="En cours"</formula>
    </cfRule>
    <cfRule type="expression" priority="9" aboveAverage="0" equalAverage="0" bottom="0" percent="0" rank="0" text="" dxfId="7">
      <formula>$H9="En attente"</formula>
    </cfRule>
  </conditionalFormatting>
  <conditionalFormatting sqref="H48">
    <cfRule type="containsText" priority="10" operator="containsText" aboveAverage="0" equalAverage="0" bottom="0" percent="0" rank="0" text="En attente" dxfId="8">
      <formula>NOT(ISERROR(SEARCH("En attente",H48)))</formula>
    </cfRule>
    <cfRule type="containsText" priority="11" operator="containsText" aboveAverage="0" equalAverage="0" bottom="0" percent="0" rank="0" text="En cours" dxfId="9">
      <formula>NOT(ISERROR(SEARCH("En cours",H48)))</formula>
    </cfRule>
    <cfRule type="containsText" priority="12" operator="containsText" aboveAverage="0" equalAverage="0" bottom="0" percent="0" rank="0" text="Terminé" dxfId="10">
      <formula>NOT(ISERROR(SEARCH("Terminé",H48)))</formula>
    </cfRule>
  </conditionalFormatting>
  <conditionalFormatting sqref="C48:F48">
    <cfRule type="cellIs" priority="13" operator="equal" aboveAverage="0" equalAverage="0" bottom="0" percent="0" rank="0" text="" dxfId="11">
      <formula>0</formula>
    </cfRule>
    <cfRule type="expression" priority="14" aboveAverage="0" equalAverage="0" bottom="0" percent="0" rank="0" text="" dxfId="12">
      <formula>$H48="Terminé"</formula>
    </cfRule>
  </conditionalFormatting>
  <conditionalFormatting sqref="C48:F48">
    <cfRule type="expression" priority="15" aboveAverage="0" equalAverage="0" bottom="0" percent="0" rank="0" text="" dxfId="13">
      <formula>$H48="En cours"</formula>
    </cfRule>
    <cfRule type="expression" priority="16" aboveAverage="0" equalAverage="0" bottom="0" percent="0" rank="0" text="" dxfId="14">
      <formula>$H48="En attente"</formula>
    </cfRule>
  </conditionalFormatting>
  <conditionalFormatting sqref="H50:H55">
    <cfRule type="containsText" priority="17" operator="containsText" aboveAverage="0" equalAverage="0" bottom="0" percent="0" rank="0" text="En attente" dxfId="15">
      <formula>NOT(ISERROR(SEARCH("En attente",H50)))</formula>
    </cfRule>
    <cfRule type="containsText" priority="18" operator="containsText" aboveAverage="0" equalAverage="0" bottom="0" percent="0" rank="0" text="En cours" dxfId="16">
      <formula>NOT(ISERROR(SEARCH("En cours",H50)))</formula>
    </cfRule>
    <cfRule type="containsText" priority="19" operator="containsText" aboveAverage="0" equalAverage="0" bottom="0" percent="0" rank="0" text="Terminé" dxfId="17">
      <formula>NOT(ISERROR(SEARCH("Terminé",H50)))</formula>
    </cfRule>
  </conditionalFormatting>
  <conditionalFormatting sqref="C50:F55">
    <cfRule type="cellIs" priority="20" operator="equal" aboveAverage="0" equalAverage="0" bottom="0" percent="0" rank="0" text="" dxfId="18">
      <formula>0</formula>
    </cfRule>
    <cfRule type="expression" priority="21" aboveAverage="0" equalAverage="0" bottom="0" percent="0" rank="0" text="" dxfId="19">
      <formula>$H50="Terminé"</formula>
    </cfRule>
  </conditionalFormatting>
  <conditionalFormatting sqref="C50:F55">
    <cfRule type="expression" priority="22" aboveAverage="0" equalAverage="0" bottom="0" percent="0" rank="0" text="" dxfId="20">
      <formula>$H50="En cours"</formula>
    </cfRule>
    <cfRule type="expression" priority="23" aboveAverage="0" equalAverage="0" bottom="0" percent="0" rank="0" text="" dxfId="21">
      <formula>$H50="En attente"</formula>
    </cfRule>
  </conditionalFormatting>
  <conditionalFormatting sqref="H46">
    <cfRule type="containsText" priority="24" operator="containsText" aboveAverage="0" equalAverage="0" bottom="0" percent="0" rank="0" text="En attente" dxfId="22">
      <formula>NOT(ISERROR(SEARCH("En attente",H46)))</formula>
    </cfRule>
    <cfRule type="containsText" priority="25" operator="containsText" aboveAverage="0" equalAverage="0" bottom="0" percent="0" rank="0" text="En cours" dxfId="23">
      <formula>NOT(ISERROR(SEARCH("En cours",H46)))</formula>
    </cfRule>
    <cfRule type="containsText" priority="26" operator="containsText" aboveAverage="0" equalAverage="0" bottom="0" percent="0" rank="0" text="Terminé" dxfId="24">
      <formula>NOT(ISERROR(SEARCH("Terminé",H46)))</formula>
    </cfRule>
  </conditionalFormatting>
  <conditionalFormatting sqref="C46:F46">
    <cfRule type="cellIs" priority="27" operator="equal" aboveAverage="0" equalAverage="0" bottom="0" percent="0" rank="0" text="" dxfId="25">
      <formula>0</formula>
    </cfRule>
    <cfRule type="expression" priority="28" aboveAverage="0" equalAverage="0" bottom="0" percent="0" rank="0" text="" dxfId="26">
      <formula>$H46="Terminé"</formula>
    </cfRule>
  </conditionalFormatting>
  <conditionalFormatting sqref="C46:F46">
    <cfRule type="expression" priority="29" aboveAverage="0" equalAverage="0" bottom="0" percent="0" rank="0" text="" dxfId="27">
      <formula>$H46="En cours"</formula>
    </cfRule>
    <cfRule type="expression" priority="30" aboveAverage="0" equalAverage="0" bottom="0" percent="0" rank="0" text="" dxfId="28">
      <formula>$H46="En attente"</formula>
    </cfRule>
  </conditionalFormatting>
  <dataValidations count="1">
    <dataValidation allowBlank="true" operator="between" showDropDown="false" showErrorMessage="true" showInputMessage="false" sqref="H9:H60" type="list">
      <formula1>"En attente,En cours,Terminé"</formula1>
      <formula2>0</formula2>
    </dataValidation>
  </dataValidations>
  <printOptions headings="false" gridLines="false" gridLinesSet="true" horizontalCentered="true" verticalCentered="false"/>
  <pageMargins left="0.315277777777778" right="0.315277777777778" top="0.747916666666667" bottom="0.551388888888889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0.6796875" defaultRowHeight="15" zeroHeight="false" outlineLevelRow="0" outlineLevelCol="0"/>
  <cols>
    <col collapsed="false" customWidth="false" hidden="false" outlineLevel="0" max="1025" min="1" style="1" width="10.66"/>
  </cols>
  <sheetData>
    <row r="1" customFormat="false" ht="15" hidden="false" customHeight="false" outlineLevel="0" collapsed="false">
      <c r="A1" s="136" t="s">
        <v>6</v>
      </c>
      <c r="B1" s="136" t="n">
        <v>75</v>
      </c>
    </row>
    <row r="2" customFormat="false" ht="15" hidden="false" customHeight="false" outlineLevel="0" collapsed="false">
      <c r="A2" s="1" t="s">
        <v>5</v>
      </c>
      <c r="B2" s="1" t="n">
        <v>100</v>
      </c>
    </row>
    <row r="3" customFormat="false" ht="15" hidden="false" customHeight="false" outlineLevel="0" collapsed="false">
      <c r="A3" s="1" t="s">
        <v>2</v>
      </c>
      <c r="B3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cols>
    <col collapsed="false" customWidth="false" hidden="false" outlineLevel="0" max="1025" min="1" style="1" width="10.6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2014-10-15T22:31:15Z</dcterms:created>
  <dc:creator>Abdoulaye Diallo</dc:creator>
  <dc:description/>
  <dc:language>fr-CA</dc:language>
  <cp:lastModifiedBy/>
  <cp:lastPrinted>2020-02-13T00:39:03Z</cp:lastPrinted>
  <dcterms:modified xsi:type="dcterms:W3CDTF">2020-03-11T15:36:37Z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