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<sst xmlns="http://schemas.openxmlformats.org/spreadsheetml/2006/main" count="108" uniqueCount="67">
  <si>
    <t xml:space="preserve">UQÀM - Hiver 2020</t>
  </si>
  <si>
    <t xml:space="preserve"> ----  Semainier de répartition des taches ----</t>
  </si>
  <si>
    <t xml:space="preserve">Terminé</t>
  </si>
  <si>
    <t xml:space="preserve">Équipe "La marque Sans Nom"</t>
  </si>
  <si>
    <t xml:space="preserve"> - Projet Site web Sportif  -</t>
  </si>
  <si>
    <t xml:space="preserve">En cours</t>
  </si>
  <si>
    <t xml:space="preserve">En attente</t>
  </si>
  <si>
    <t xml:space="preserve">34 hrs</t>
  </si>
  <si>
    <t xml:space="preserve">Date limite</t>
  </si>
  <si>
    <t xml:space="preserve">SPRINT 1</t>
  </si>
  <si>
    <t xml:space="preserve">Etape</t>
  </si>
  <si>
    <t xml:space="preserve">Nom de la tache</t>
  </si>
  <si>
    <t xml:space="preserve">Assigner à</t>
  </si>
  <si>
    <t xml:space="preserve">Indicateur</t>
  </si>
  <si>
    <t xml:space="preserve">Statut</t>
  </si>
  <si>
    <t xml:space="preserve">Durée planifiée</t>
  </si>
  <si>
    <t xml:space="preserve">Durée réelle</t>
  </si>
  <si>
    <t xml:space="preserve">8 Janvier 2020 au 21 Avril 2020</t>
  </si>
  <si>
    <t xml:space="preserve">Différence temps 
planifié / réel</t>
  </si>
  <si>
    <t xml:space="preserve">Commentaires</t>
  </si>
  <si>
    <t xml:space="preserve">Alex</t>
  </si>
  <si>
    <t xml:space="preserve">Philippe</t>
  </si>
  <si>
    <t xml:space="preserve">Alex. H</t>
  </si>
  <si>
    <t xml:space="preserve">Jordan</t>
  </si>
  <si>
    <t xml:space="preserve">PREMIER SPRINT</t>
  </si>
  <si>
    <t xml:space="preserve">Discussion sur projets potentiels et techniques de développement</t>
  </si>
  <si>
    <t xml:space="preserve">Choix du projet et de son nom</t>
  </si>
  <si>
    <t xml:space="preserve">Choix des outils de travail et leurs implentations</t>
  </si>
  <si>
    <t xml:space="preserve">Préparation reunion avec le client</t>
  </si>
  <si>
    <t xml:space="preserve">Reunion du 18 Septembre, Fichier fonctionnalites</t>
  </si>
  <si>
    <t xml:space="preserve">Coordination du projet avec le client</t>
  </si>
  <si>
    <t xml:space="preserve">Conception du semainier</t>
  </si>
  <si>
    <t xml:space="preserve">Rencontre avec le client</t>
  </si>
  <si>
    <t xml:space="preserve">Modélisation des objets à concevoir ( 18 Septembre) </t>
  </si>
  <si>
    <t xml:space="preserve">Préparation du contrat et de la planification</t>
  </si>
  <si>
    <t xml:space="preserve">Maquette interface du logiciel</t>
  </si>
  <si>
    <t xml:space="preserve">Rencontre Design du site web ( Pages requises ect.) ( 24 Janvier 6- 9 pm )</t>
  </si>
  <si>
    <t xml:space="preserve">Familiarisation avec les outils et la documentation</t>
  </si>
  <si>
    <t xml:space="preserve">Apprentissage Shiny Dashboard</t>
  </si>
  <si>
    <t xml:space="preserve">Apprentissage Bootstrap</t>
  </si>
  <si>
    <t xml:space="preserve">Apprentissage ASP DOTNET</t>
  </si>
  <si>
    <t xml:space="preserve">Suivi d'équipe au cours, avec l'enseigant et entre nous ( fev 5 )</t>
  </si>
  <si>
    <t xml:space="preserve">Connexion a la DB, et installation Docker / Microsoft</t>
  </si>
  <si>
    <t xml:space="preserve">Implementation du repository desgin pattern asp</t>
  </si>
  <si>
    <t xml:space="preserve">Data seeding</t>
  </si>
  <si>
    <t xml:space="preserve">Template accueil, event-view, event-list, profile-view</t>
  </si>
  <si>
    <t xml:space="preserve">Creation de model Entreprise</t>
  </si>
  <si>
    <t xml:space="preserve">Rencontre avec client ( 12 Fevrier )</t>
  </si>
  <si>
    <t xml:space="preserve">Template du site - user-list, profile-edit</t>
  </si>
  <si>
    <t xml:space="preserve">Modifications apportées au semainier</t>
  </si>
  <si>
    <t xml:space="preserve">Schema design pattern</t>
  </si>
  <si>
    <t xml:space="preserve">Travail sur Controlleur : Account, admin,error,event</t>
  </si>
  <si>
    <t xml:space="preserve">Diagrammes de comprehension au membres</t>
  </si>
  <si>
    <t xml:space="preserve">Account management settings. Front end/ back, Asp Razor Pages implentation</t>
  </si>
  <si>
    <t xml:space="preserve">Systeme d'authentification / Enregistrement </t>
  </si>
  <si>
    <t xml:space="preserve">Administration des roles des utilisateurs</t>
  </si>
  <si>
    <t xml:space="preserve">Rédiger le rapport de sprint 1</t>
  </si>
  <si>
    <t xml:space="preserve">Conceptualiser le schema relationnel de la Base de donnée</t>
  </si>
  <si>
    <t xml:space="preserve">Page de connexion</t>
  </si>
  <si>
    <t xml:space="preserve">Template user-view</t>
  </si>
  <si>
    <t xml:space="preserve">Intégration des pages static dans les Views</t>
  </si>
  <si>
    <t xml:space="preserve">Nombre d'heures totales accordées au projet par personne</t>
  </si>
  <si>
    <r>
      <rPr>
        <b val="true"/>
        <sz val="12"/>
        <color rgb="FF000000"/>
        <rFont val="Calibri"/>
        <family val="2"/>
        <charset val="1"/>
      </rPr>
      <t xml:space="preserve">Nombre d'heures totales</t>
    </r>
    <r>
      <rPr>
        <b val="true"/>
        <sz val="12"/>
        <color rgb="FFFF0000"/>
        <rFont val="Calibri"/>
        <family val="2"/>
        <charset val="1"/>
      </rPr>
      <t xml:space="preserve"> restantes</t>
    </r>
    <r>
      <rPr>
        <b val="true"/>
        <sz val="12"/>
        <color rgb="FF000000"/>
        <rFont val="Calibri"/>
        <family val="2"/>
        <charset val="1"/>
      </rPr>
      <t xml:space="preserve"> à accorder au projet par personne</t>
    </r>
  </si>
  <si>
    <t xml:space="preserve">Nombre d'heures totales planifiées</t>
  </si>
  <si>
    <t xml:space="preserve">Nombre d'heures totales réelles</t>
  </si>
  <si>
    <t xml:space="preserve">Nombre d'heures total à accorder au projet (4 * 135 heures)</t>
  </si>
  <si>
    <r>
      <rPr>
        <b val="true"/>
        <sz val="12"/>
        <color rgb="FF000000"/>
        <rFont val="Calibri"/>
        <family val="2"/>
        <charset val="1"/>
      </rPr>
      <t xml:space="preserve">Nombre d'heures</t>
    </r>
    <r>
      <rPr>
        <b val="true"/>
        <sz val="12"/>
        <color rgb="FFFF0000"/>
        <rFont val="Calibri"/>
        <family val="2"/>
        <charset val="1"/>
      </rPr>
      <t xml:space="preserve"> restantes </t>
    </r>
    <r>
      <rPr>
        <b val="true"/>
        <sz val="12"/>
        <color rgb="FF000000"/>
        <rFont val="Calibri"/>
        <family val="2"/>
        <charset val="1"/>
      </rPr>
      <t xml:space="preserve">à accorder au projet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</si>
</sst>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)_ ;_ * \(#,##0.00\)_ ;_ * \-??_)_ ;_ @_ "/>
    <numFmt numFmtId="166" formatCode="0.00"/>
    <numFmt numFmtId="167" formatCode="0\ %"/>
    <numFmt numFmtId="168" formatCode="[$-C0C]DD/MMM"/>
    <numFmt numFmtId="169" formatCode="\\;;;"/>
    <numFmt numFmtId="170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i val="true"/>
      <u val="single"/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6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23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24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0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7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1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1" xfId="22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6" fillId="0" borderId="11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6" fillId="0" borderId="11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0" borderId="13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1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16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4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2" borderId="16" xfId="22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16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16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8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9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20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2" borderId="1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21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15" fillId="2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7" borderId="16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8" fillId="0" borderId="16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9" fontId="18" fillId="0" borderId="16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8" fillId="0" borderId="20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8" fillId="3" borderId="16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18" fillId="3" borderId="16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3" borderId="13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1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8" fillId="0" borderId="13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4" fillId="0" borderId="22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0" borderId="20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4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7" fillId="0" borderId="20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24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7" fillId="0" borderId="24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4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0" borderId="2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0" borderId="11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7" fillId="0" borderId="11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11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6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5" borderId="24" xfId="25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2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0" xfId="25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7" fillId="0" borderId="8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8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28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29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3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rmal" xfId="21"/>
    <cellStyle name="Excel Built-in Good" xfId="22"/>
    <cellStyle name="Excel Built-in Neutral" xfId="23"/>
    <cellStyle name="Excel Built-in Bad" xfId="24"/>
    <cellStyle name="Excel Built-in 60% - Accent4" xfId="25"/>
    <cellStyle name="Excel Built-in Good 1" xfId="26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59"/>
  <sheetViews>
    <sheetView showFormulas="false" showGridLines="false" showRowColHeaders="true" showZeros="true" rightToLeft="false" tabSelected="true" showOutlineSymbols="true" defaultGridColor="true" view="normal" topLeftCell="A20" colorId="64" zoomScale="90" zoomScaleNormal="90" zoomScalePageLayoutView="100" workbookViewId="0">
      <selection pane="topLeft" activeCell="K40" activeCellId="0" sqref="K40"/>
    </sheetView>
  </sheetViews>
  <sheetFormatPr defaultColWidth="10.6796875" defaultRowHeight="14.4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66.22"/>
    <col collapsed="false" customWidth="true" hidden="false" outlineLevel="0" max="3" min="3" style="2" width="8.78"/>
    <col collapsed="false" customWidth="true" hidden="false" outlineLevel="0" max="5" min="4" style="2" width="8.11"/>
    <col collapsed="false" customWidth="true" hidden="false" outlineLevel="0" max="6" min="6" style="2" width="7.67"/>
    <col collapsed="false" customWidth="true" hidden="false" outlineLevel="0" max="7" min="7" style="1" width="10"/>
    <col collapsed="false" customWidth="true" hidden="false" outlineLevel="0" max="8" min="8" style="3" width="10.45"/>
    <col collapsed="false" customWidth="true" hidden="false" outlineLevel="0" max="10" min="9" style="4" width="9.33"/>
    <col collapsed="false" customWidth="true" hidden="false" outlineLevel="0" max="13" min="11" style="1" width="8"/>
    <col collapsed="false" customWidth="true" hidden="false" outlineLevel="0" max="14" min="14" style="5" width="8"/>
    <col collapsed="false" customWidth="true" hidden="false" outlineLevel="0" max="16" min="15" style="1" width="7.78"/>
    <col collapsed="false" customWidth="true" hidden="false" outlineLevel="0" max="17" min="17" style="1" width="9.78"/>
    <col collapsed="false" customWidth="true" hidden="false" outlineLevel="0" max="18" min="18" style="5" width="7.67"/>
    <col collapsed="false" customWidth="true" hidden="true" outlineLevel="0" max="21" min="19" style="1" width="6.66"/>
    <col collapsed="false" customWidth="true" hidden="true" outlineLevel="0" max="22" min="22" style="5" width="6.66"/>
    <col collapsed="false" customWidth="true" hidden="true" outlineLevel="0" max="25" min="23" style="1" width="6.66"/>
    <col collapsed="false" customWidth="true" hidden="true" outlineLevel="0" max="26" min="26" style="5" width="6.66"/>
    <col collapsed="false" customWidth="true" hidden="false" outlineLevel="0" max="27" min="27" style="6" width="20.78"/>
    <col collapsed="false" customWidth="true" hidden="false" outlineLevel="0" max="28" min="28" style="1" width="22.78"/>
    <col collapsed="false" customWidth="false" hidden="false" outlineLevel="0" max="1025" min="29" style="1" width="10.66"/>
  </cols>
  <sheetData>
    <row r="1" s="10" customFormat="true" ht="15.6" hidden="false" customHeight="true" outlineLevel="0" collapsed="false">
      <c r="A1" s="7" t="s">
        <v>0</v>
      </c>
      <c r="B1" s="7"/>
      <c r="C1" s="8"/>
      <c r="D1" s="9" t="s">
        <v>1</v>
      </c>
      <c r="E1" s="9"/>
      <c r="F1" s="9"/>
      <c r="G1" s="9"/>
      <c r="H1" s="9"/>
      <c r="I1" s="9"/>
      <c r="J1" s="9"/>
      <c r="K1" s="9"/>
      <c r="L1" s="9"/>
      <c r="N1" s="3"/>
      <c r="P1" s="11"/>
      <c r="Q1" s="10" t="s">
        <v>2</v>
      </c>
      <c r="R1" s="3"/>
      <c r="V1" s="3"/>
      <c r="Z1" s="3"/>
      <c r="AA1" s="12"/>
    </row>
    <row r="2" s="10" customFormat="true" ht="15.6" hidden="false" customHeight="true" outlineLevel="0" collapsed="false">
      <c r="A2" s="7" t="s">
        <v>3</v>
      </c>
      <c r="B2" s="7"/>
      <c r="C2" s="8"/>
      <c r="D2" s="13"/>
      <c r="E2" s="13"/>
      <c r="F2" s="7" t="s">
        <v>4</v>
      </c>
      <c r="G2" s="7"/>
      <c r="H2" s="7"/>
      <c r="I2" s="7"/>
      <c r="J2" s="7"/>
      <c r="K2" s="14"/>
      <c r="L2" s="14"/>
      <c r="N2" s="3"/>
      <c r="P2" s="15"/>
      <c r="Q2" s="10" t="s">
        <v>5</v>
      </c>
      <c r="R2" s="3"/>
      <c r="V2" s="3"/>
      <c r="Z2" s="3"/>
      <c r="AA2" s="12"/>
    </row>
    <row r="3" s="10" customFormat="true" ht="15.6" hidden="false" customHeight="false" outlineLevel="0" collapsed="false">
      <c r="C3" s="16"/>
      <c r="D3" s="16"/>
      <c r="E3" s="16"/>
      <c r="F3" s="16"/>
      <c r="H3" s="3"/>
      <c r="I3" s="4"/>
      <c r="J3" s="4"/>
      <c r="N3" s="3"/>
      <c r="P3" s="17"/>
      <c r="Q3" s="10" t="s">
        <v>6</v>
      </c>
      <c r="R3" s="3"/>
      <c r="V3" s="3"/>
      <c r="Z3" s="3"/>
      <c r="AA3" s="12"/>
    </row>
    <row r="4" s="10" customFormat="true" ht="15.6" hidden="false" customHeight="false" outlineLevel="0" collapsed="false">
      <c r="C4" s="16"/>
      <c r="D4" s="16"/>
      <c r="E4" s="16"/>
      <c r="F4" s="16"/>
      <c r="H4" s="3"/>
      <c r="I4" s="4"/>
      <c r="J4" s="4"/>
      <c r="N4" s="3" t="s">
        <v>7</v>
      </c>
      <c r="P4" s="18"/>
      <c r="Q4" s="10" t="s">
        <v>8</v>
      </c>
      <c r="R4" s="3"/>
      <c r="V4" s="3"/>
      <c r="Z4" s="3"/>
      <c r="AA4" s="12"/>
    </row>
    <row r="5" s="10" customFormat="true" ht="15.6" hidden="false" customHeight="false" outlineLevel="0" collapsed="false">
      <c r="C5" s="16"/>
      <c r="D5" s="16"/>
      <c r="E5" s="16"/>
      <c r="F5" s="16"/>
      <c r="H5" s="3"/>
      <c r="I5" s="4"/>
      <c r="J5" s="4"/>
      <c r="N5" s="19" t="n">
        <v>0.25</v>
      </c>
      <c r="P5" s="20"/>
      <c r="Q5" s="21"/>
      <c r="R5" s="19" t="n">
        <v>0.5</v>
      </c>
      <c r="V5" s="19" t="n">
        <v>0.75</v>
      </c>
      <c r="Z5" s="19" t="n">
        <v>1</v>
      </c>
      <c r="AA5" s="12"/>
    </row>
    <row r="6" s="10" customFormat="true" ht="16.2" hidden="false" customHeight="true" outlineLevel="0" collapsed="false">
      <c r="C6" s="16"/>
      <c r="D6" s="16"/>
      <c r="E6" s="16"/>
      <c r="F6" s="16"/>
      <c r="H6" s="3"/>
      <c r="I6" s="4"/>
      <c r="J6" s="4"/>
      <c r="K6" s="22" t="s">
        <v>9</v>
      </c>
      <c r="L6" s="22"/>
      <c r="M6" s="22"/>
      <c r="N6" s="22"/>
      <c r="O6" s="22"/>
      <c r="P6" s="22"/>
      <c r="Q6" s="22"/>
      <c r="R6" s="22"/>
      <c r="V6" s="19"/>
      <c r="Z6" s="19"/>
      <c r="AA6" s="12"/>
    </row>
    <row r="7" customFormat="false" ht="19.5" hidden="false" customHeight="true" outlineLevel="0" collapsed="false">
      <c r="A7" s="23" t="s">
        <v>10</v>
      </c>
      <c r="B7" s="24" t="s">
        <v>11</v>
      </c>
      <c r="C7" s="25" t="s">
        <v>12</v>
      </c>
      <c r="D7" s="25"/>
      <c r="E7" s="25"/>
      <c r="F7" s="25"/>
      <c r="G7" s="26" t="s">
        <v>13</v>
      </c>
      <c r="H7" s="27" t="s">
        <v>14</v>
      </c>
      <c r="I7" s="28" t="s">
        <v>15</v>
      </c>
      <c r="J7" s="28" t="s">
        <v>16</v>
      </c>
      <c r="K7" s="29" t="s">
        <v>17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 t="s">
        <v>18</v>
      </c>
      <c r="AB7" s="31" t="s">
        <v>19</v>
      </c>
    </row>
    <row r="8" customFormat="false" ht="18.75" hidden="false" customHeight="true" outlineLevel="0" collapsed="false">
      <c r="A8" s="23"/>
      <c r="B8" s="24"/>
      <c r="C8" s="25" t="s">
        <v>20</v>
      </c>
      <c r="D8" s="25" t="s">
        <v>21</v>
      </c>
      <c r="E8" s="25" t="s">
        <v>22</v>
      </c>
      <c r="F8" s="25" t="s">
        <v>23</v>
      </c>
      <c r="G8" s="26"/>
      <c r="H8" s="27"/>
      <c r="I8" s="28"/>
      <c r="J8" s="28"/>
      <c r="K8" s="32" t="n">
        <v>43838</v>
      </c>
      <c r="L8" s="33" t="n">
        <f aca="false">K8+7</f>
        <v>43845</v>
      </c>
      <c r="M8" s="33" t="n">
        <f aca="false">L8+7</f>
        <v>43852</v>
      </c>
      <c r="N8" s="33" t="n">
        <f aca="false">M8+7</f>
        <v>43859</v>
      </c>
      <c r="O8" s="33" t="n">
        <f aca="false">N8+7</f>
        <v>43866</v>
      </c>
      <c r="P8" s="33" t="n">
        <f aca="false">O8+7</f>
        <v>43873</v>
      </c>
      <c r="Q8" s="33" t="n">
        <f aca="false">P8+7</f>
        <v>43880</v>
      </c>
      <c r="R8" s="33" t="n">
        <f aca="false">Q8+7</f>
        <v>43887</v>
      </c>
      <c r="S8" s="34" t="n">
        <f aca="false">R8+7</f>
        <v>43894</v>
      </c>
      <c r="T8" s="34" t="n">
        <f aca="false">S8+7</f>
        <v>43901</v>
      </c>
      <c r="U8" s="34" t="n">
        <f aca="false">T8+7</f>
        <v>43908</v>
      </c>
      <c r="V8" s="34" t="n">
        <f aca="false">U8+7</f>
        <v>43915</v>
      </c>
      <c r="W8" s="34" t="n">
        <f aca="false">V8+7</f>
        <v>43922</v>
      </c>
      <c r="X8" s="34" t="n">
        <f aca="false">W8+7</f>
        <v>43929</v>
      </c>
      <c r="Y8" s="34" t="n">
        <f aca="false">X8+7</f>
        <v>43936</v>
      </c>
      <c r="Z8" s="34" t="n">
        <f aca="false">Y8+7</f>
        <v>43943</v>
      </c>
      <c r="AA8" s="30"/>
      <c r="AB8" s="31"/>
    </row>
    <row r="9" customFormat="false" ht="18" hidden="false" customHeight="false" outlineLevel="0" collapsed="false">
      <c r="A9" s="35"/>
      <c r="B9" s="36" t="s">
        <v>24</v>
      </c>
      <c r="C9" s="37"/>
      <c r="D9" s="37"/>
      <c r="E9" s="37"/>
      <c r="F9" s="37"/>
      <c r="G9" s="38"/>
      <c r="H9" s="39"/>
      <c r="I9" s="40"/>
      <c r="J9" s="40"/>
      <c r="K9" s="41"/>
      <c r="L9" s="42"/>
      <c r="M9" s="42"/>
      <c r="N9" s="43"/>
      <c r="O9" s="42"/>
      <c r="P9" s="42"/>
      <c r="Q9" s="42"/>
      <c r="R9" s="43"/>
      <c r="S9" s="42"/>
      <c r="T9" s="42"/>
      <c r="U9" s="42"/>
      <c r="V9" s="43"/>
      <c r="W9" s="42"/>
      <c r="X9" s="42"/>
      <c r="Y9" s="42"/>
      <c r="Z9" s="44"/>
      <c r="AA9" s="45"/>
      <c r="AB9" s="46"/>
    </row>
    <row r="10" s="58" customFormat="true" ht="14.4" hidden="false" customHeight="false" outlineLevel="0" collapsed="false">
      <c r="A10" s="47" t="n">
        <v>1</v>
      </c>
      <c r="B10" s="48" t="s">
        <v>25</v>
      </c>
      <c r="C10" s="49" t="n">
        <v>1.5</v>
      </c>
      <c r="D10" s="49" t="n">
        <v>1.5</v>
      </c>
      <c r="E10" s="49" t="n">
        <v>1.5</v>
      </c>
      <c r="F10" s="49" t="n">
        <v>1.5</v>
      </c>
      <c r="G10" s="50" t="n">
        <f aca="false">VLOOKUP(H10,Feuil2!$A$1:$B$3,2,0)</f>
        <v>0</v>
      </c>
      <c r="H10" s="51" t="s">
        <v>2</v>
      </c>
      <c r="I10" s="52" t="n">
        <v>6</v>
      </c>
      <c r="J10" s="52" t="n">
        <f aca="false">SUM(C10:F10)</f>
        <v>6</v>
      </c>
      <c r="K10" s="53"/>
      <c r="L10" s="54"/>
      <c r="M10" s="54"/>
      <c r="N10" s="55"/>
      <c r="O10" s="54"/>
      <c r="P10" s="54"/>
      <c r="Q10" s="54"/>
      <c r="R10" s="55"/>
      <c r="S10" s="54"/>
      <c r="T10" s="54"/>
      <c r="U10" s="54"/>
      <c r="V10" s="55"/>
      <c r="W10" s="54"/>
      <c r="X10" s="54"/>
      <c r="Y10" s="54"/>
      <c r="Z10" s="55"/>
      <c r="AA10" s="56" t="n">
        <f aca="false">I10-J10</f>
        <v>0</v>
      </c>
      <c r="AB10" s="57"/>
    </row>
    <row r="11" s="58" customFormat="true" ht="14.4" hidden="false" customHeight="false" outlineLevel="0" collapsed="false">
      <c r="A11" s="47" t="n">
        <v>2</v>
      </c>
      <c r="B11" s="48" t="s">
        <v>26</v>
      </c>
      <c r="C11" s="49" t="n">
        <v>1.5</v>
      </c>
      <c r="D11" s="49" t="n">
        <v>1.5</v>
      </c>
      <c r="E11" s="49" t="n">
        <v>1.5</v>
      </c>
      <c r="F11" s="49" t="n">
        <v>1.5</v>
      </c>
      <c r="G11" s="50" t="n">
        <f aca="false">VLOOKUP(H11,Feuil2!$A$1:$B$3,2,0)</f>
        <v>0</v>
      </c>
      <c r="H11" s="51" t="s">
        <v>2</v>
      </c>
      <c r="I11" s="52" t="n">
        <v>6</v>
      </c>
      <c r="J11" s="52" t="n">
        <f aca="false">SUM(C11:F11)</f>
        <v>6</v>
      </c>
      <c r="K11" s="53"/>
      <c r="L11" s="54"/>
      <c r="M11" s="54"/>
      <c r="N11" s="55"/>
      <c r="O11" s="54"/>
      <c r="P11" s="54"/>
      <c r="Q11" s="54"/>
      <c r="R11" s="55"/>
      <c r="S11" s="54"/>
      <c r="T11" s="54"/>
      <c r="U11" s="54"/>
      <c r="V11" s="55"/>
      <c r="W11" s="54"/>
      <c r="X11" s="54"/>
      <c r="Y11" s="54"/>
      <c r="Z11" s="59"/>
      <c r="AA11" s="56" t="n">
        <f aca="false">I11-J11</f>
        <v>0</v>
      </c>
      <c r="AB11" s="60"/>
    </row>
    <row r="12" s="58" customFormat="true" ht="14.4" hidden="false" customHeight="false" outlineLevel="0" collapsed="false">
      <c r="A12" s="47" t="n">
        <v>3</v>
      </c>
      <c r="B12" s="48" t="s">
        <v>27</v>
      </c>
      <c r="C12" s="49" t="n">
        <v>3</v>
      </c>
      <c r="D12" s="49" t="n">
        <v>3</v>
      </c>
      <c r="E12" s="49" t="n">
        <v>3</v>
      </c>
      <c r="F12" s="49" t="n">
        <v>3</v>
      </c>
      <c r="G12" s="50" t="n">
        <f aca="false">VLOOKUP(H12,Feuil2!$A$1:$B$3,2,0)</f>
        <v>0</v>
      </c>
      <c r="H12" s="51" t="s">
        <v>2</v>
      </c>
      <c r="I12" s="52" t="n">
        <v>12</v>
      </c>
      <c r="J12" s="52" t="n">
        <f aca="false">SUM(C12:F12)</f>
        <v>12</v>
      </c>
      <c r="K12" s="54"/>
      <c r="L12" s="53"/>
      <c r="N12" s="55"/>
      <c r="O12" s="54"/>
      <c r="P12" s="54"/>
      <c r="Q12" s="54"/>
      <c r="R12" s="55"/>
      <c r="S12" s="54"/>
      <c r="T12" s="54"/>
      <c r="U12" s="54"/>
      <c r="V12" s="55"/>
      <c r="W12" s="54"/>
      <c r="X12" s="54"/>
      <c r="Y12" s="54"/>
      <c r="Z12" s="55"/>
      <c r="AA12" s="56" t="n">
        <f aca="false">I12-J12</f>
        <v>0</v>
      </c>
      <c r="AB12" s="61"/>
    </row>
    <row r="13" s="58" customFormat="true" ht="14.4" hidden="false" customHeight="false" outlineLevel="0" collapsed="false">
      <c r="A13" s="47" t="n">
        <v>4</v>
      </c>
      <c r="B13" s="62" t="s">
        <v>28</v>
      </c>
      <c r="C13" s="49" t="n">
        <v>2</v>
      </c>
      <c r="D13" s="49" t="n">
        <v>2</v>
      </c>
      <c r="E13" s="49" t="n">
        <v>2</v>
      </c>
      <c r="F13" s="49" t="n">
        <v>2</v>
      </c>
      <c r="G13" s="50" t="n">
        <f aca="false">VLOOKUP(H13,Feuil2!$A$1:$B$3,2,0)</f>
        <v>0</v>
      </c>
      <c r="H13" s="51" t="s">
        <v>2</v>
      </c>
      <c r="I13" s="52" t="n">
        <v>8</v>
      </c>
      <c r="J13" s="52" t="n">
        <f aca="false">SUM(C13:F13)</f>
        <v>8</v>
      </c>
      <c r="K13" s="54"/>
      <c r="L13" s="53"/>
      <c r="M13" s="53"/>
      <c r="N13" s="55"/>
      <c r="O13" s="54"/>
      <c r="P13" s="54"/>
      <c r="Q13" s="54"/>
      <c r="R13" s="55"/>
      <c r="S13" s="54"/>
      <c r="T13" s="54"/>
      <c r="U13" s="54"/>
      <c r="V13" s="55"/>
      <c r="W13" s="54"/>
      <c r="X13" s="54"/>
      <c r="Y13" s="54"/>
      <c r="Z13" s="55"/>
      <c r="AA13" s="56" t="n">
        <f aca="false">I13-J13</f>
        <v>0</v>
      </c>
      <c r="AB13" s="60"/>
    </row>
    <row r="14" s="58" customFormat="true" ht="14.4" hidden="false" customHeight="false" outlineLevel="0" collapsed="false">
      <c r="A14" s="47" t="n">
        <v>5</v>
      </c>
      <c r="B14" s="62" t="s">
        <v>29</v>
      </c>
      <c r="C14" s="49" t="n">
        <v>3</v>
      </c>
      <c r="D14" s="49" t="n">
        <v>3</v>
      </c>
      <c r="E14" s="49" t="n">
        <v>0</v>
      </c>
      <c r="F14" s="49" t="n">
        <v>3</v>
      </c>
      <c r="G14" s="50" t="n">
        <f aca="false">VLOOKUP(H14,Feuil2!$A$1:$B$3,2,0)</f>
        <v>0</v>
      </c>
      <c r="H14" s="51" t="s">
        <v>2</v>
      </c>
      <c r="I14" s="52" t="n">
        <v>9</v>
      </c>
      <c r="J14" s="52" t="n">
        <f aca="false">SUM(C14:F14)</f>
        <v>9</v>
      </c>
      <c r="K14" s="54"/>
      <c r="L14" s="54"/>
      <c r="M14" s="53"/>
      <c r="N14" s="55"/>
      <c r="O14" s="54"/>
      <c r="P14" s="54"/>
      <c r="Q14" s="54"/>
      <c r="R14" s="55"/>
      <c r="S14" s="54"/>
      <c r="T14" s="54"/>
      <c r="U14" s="54"/>
      <c r="V14" s="55"/>
      <c r="W14" s="54"/>
      <c r="X14" s="54"/>
      <c r="Y14" s="54"/>
      <c r="Z14" s="55"/>
      <c r="AA14" s="56" t="n">
        <f aca="false">I14-J14</f>
        <v>0</v>
      </c>
      <c r="AB14" s="60"/>
    </row>
    <row r="15" s="58" customFormat="true" ht="14.4" hidden="false" customHeight="false" outlineLevel="0" collapsed="false">
      <c r="A15" s="47" t="n">
        <v>6</v>
      </c>
      <c r="B15" s="62" t="s">
        <v>30</v>
      </c>
      <c r="C15" s="49" t="n">
        <v>2</v>
      </c>
      <c r="D15" s="49" t="n">
        <v>2</v>
      </c>
      <c r="E15" s="49" t="n">
        <v>0</v>
      </c>
      <c r="F15" s="49" t="n">
        <v>0</v>
      </c>
      <c r="G15" s="50" t="n">
        <f aca="false">VLOOKUP(H15,Feuil2!$A$1:$B$3,2,0)</f>
        <v>0</v>
      </c>
      <c r="H15" s="51" t="s">
        <v>2</v>
      </c>
      <c r="I15" s="52" t="n">
        <v>4</v>
      </c>
      <c r="J15" s="52" t="n">
        <f aca="false">SUM(C15:F15)</f>
        <v>4</v>
      </c>
      <c r="K15" s="54"/>
      <c r="L15" s="53"/>
      <c r="M15" s="63"/>
      <c r="N15" s="64"/>
      <c r="O15" s="54"/>
      <c r="P15" s="54"/>
      <c r="Q15" s="54"/>
      <c r="R15" s="55"/>
      <c r="S15" s="54"/>
      <c r="T15" s="54"/>
      <c r="U15" s="54"/>
      <c r="V15" s="55"/>
      <c r="W15" s="54"/>
      <c r="X15" s="54"/>
      <c r="Y15" s="54"/>
      <c r="Z15" s="55"/>
      <c r="AA15" s="56" t="n">
        <f aca="false">I15-J15</f>
        <v>0</v>
      </c>
      <c r="AB15" s="60"/>
    </row>
    <row r="16" s="58" customFormat="true" ht="14.4" hidden="false" customHeight="false" outlineLevel="0" collapsed="false">
      <c r="A16" s="47" t="n">
        <v>7</v>
      </c>
      <c r="B16" s="62" t="s">
        <v>31</v>
      </c>
      <c r="C16" s="49" t="n">
        <v>2</v>
      </c>
      <c r="D16" s="49" t="n">
        <v>0</v>
      </c>
      <c r="E16" s="49" t="n">
        <v>0</v>
      </c>
      <c r="F16" s="49" t="n">
        <v>0</v>
      </c>
      <c r="G16" s="50" t="n">
        <f aca="false">VLOOKUP(H16,Feuil2!$A$1:$B$3,2,0)</f>
        <v>0</v>
      </c>
      <c r="H16" s="51" t="s">
        <v>2</v>
      </c>
      <c r="I16" s="52" t="n">
        <v>5</v>
      </c>
      <c r="J16" s="52" t="n">
        <f aca="false">SUM(C16:F16)</f>
        <v>2</v>
      </c>
      <c r="K16" s="54"/>
      <c r="L16" s="54"/>
      <c r="M16" s="65"/>
      <c r="N16" s="66"/>
      <c r="O16" s="67"/>
      <c r="P16" s="67"/>
      <c r="Q16" s="67"/>
      <c r="R16" s="68"/>
      <c r="S16" s="67"/>
      <c r="T16" s="67"/>
      <c r="U16" s="69"/>
      <c r="V16" s="55"/>
      <c r="W16" s="54"/>
      <c r="X16" s="54"/>
      <c r="Y16" s="54"/>
      <c r="Z16" s="55"/>
      <c r="AA16" s="56" t="n">
        <f aca="false">I16-J16</f>
        <v>3</v>
      </c>
      <c r="AB16" s="60"/>
    </row>
    <row r="17" s="58" customFormat="true" ht="14.4" hidden="false" customHeight="false" outlineLevel="0" collapsed="false">
      <c r="A17" s="47" t="n">
        <v>8</v>
      </c>
      <c r="B17" s="62" t="s">
        <v>32</v>
      </c>
      <c r="C17" s="49" t="n">
        <v>2</v>
      </c>
      <c r="D17" s="49" t="n">
        <v>2</v>
      </c>
      <c r="E17" s="49" t="n">
        <v>0</v>
      </c>
      <c r="F17" s="49" t="n">
        <v>0</v>
      </c>
      <c r="G17" s="50" t="n">
        <f aca="false">VLOOKUP(H17,Feuil2!$A$1:$B$3,2,0)</f>
        <v>0</v>
      </c>
      <c r="H17" s="51" t="s">
        <v>2</v>
      </c>
      <c r="I17" s="52" t="n">
        <v>4</v>
      </c>
      <c r="J17" s="52" t="n">
        <f aca="false">SUM(C17:F17)</f>
        <v>4</v>
      </c>
      <c r="K17" s="54"/>
      <c r="L17" s="54"/>
      <c r="M17" s="70"/>
      <c r="N17" s="59"/>
      <c r="O17" s="67"/>
      <c r="P17" s="67"/>
      <c r="Q17" s="67"/>
      <c r="R17" s="68"/>
      <c r="S17" s="67"/>
      <c r="T17" s="67"/>
      <c r="U17" s="69"/>
      <c r="V17" s="55"/>
      <c r="W17" s="54"/>
      <c r="X17" s="54"/>
      <c r="Y17" s="54"/>
      <c r="Z17" s="71"/>
      <c r="AA17" s="56" t="n">
        <f aca="false">I17-J17</f>
        <v>0</v>
      </c>
      <c r="AB17" s="60"/>
    </row>
    <row r="18" s="58" customFormat="true" ht="14.4" hidden="false" customHeight="false" outlineLevel="0" collapsed="false">
      <c r="A18" s="47" t="n">
        <v>9</v>
      </c>
      <c r="B18" s="62" t="s">
        <v>33</v>
      </c>
      <c r="C18" s="49" t="n">
        <v>2</v>
      </c>
      <c r="D18" s="49" t="n">
        <v>0</v>
      </c>
      <c r="E18" s="49" t="n">
        <v>0</v>
      </c>
      <c r="F18" s="49" t="n">
        <v>2</v>
      </c>
      <c r="G18" s="50" t="n">
        <f aca="false">VLOOKUP(H18,Feuil2!$A$1:$B$3,2,0)</f>
        <v>0</v>
      </c>
      <c r="H18" s="51" t="s">
        <v>2</v>
      </c>
      <c r="I18" s="52" t="n">
        <v>5</v>
      </c>
      <c r="J18" s="52" t="n">
        <f aca="false">SUM(C18:F18)</f>
        <v>4</v>
      </c>
      <c r="K18" s="54"/>
      <c r="L18" s="72"/>
      <c r="M18" s="73"/>
      <c r="N18" s="74"/>
      <c r="O18" s="67"/>
      <c r="P18" s="67"/>
      <c r="Q18" s="67"/>
      <c r="R18" s="73"/>
      <c r="S18" s="67"/>
      <c r="T18" s="67"/>
      <c r="U18" s="69"/>
      <c r="V18" s="55"/>
      <c r="W18" s="54"/>
      <c r="X18" s="54"/>
      <c r="Y18" s="54"/>
      <c r="Z18" s="55"/>
      <c r="AA18" s="56" t="n">
        <f aca="false">I18-J18</f>
        <v>1</v>
      </c>
      <c r="AB18" s="60"/>
    </row>
    <row r="19" s="58" customFormat="true" ht="14.4" hidden="false" customHeight="false" outlineLevel="0" collapsed="false">
      <c r="A19" s="47" t="n">
        <v>10</v>
      </c>
      <c r="B19" s="62" t="s">
        <v>34</v>
      </c>
      <c r="C19" s="49" t="n">
        <v>1.5</v>
      </c>
      <c r="D19" s="49" t="n">
        <v>6</v>
      </c>
      <c r="E19" s="49" t="n">
        <v>3</v>
      </c>
      <c r="F19" s="49" t="n">
        <v>0</v>
      </c>
      <c r="G19" s="50" t="n">
        <f aca="false">VLOOKUP(H19,Feuil2!$A$1:$B$3,2,0)</f>
        <v>0</v>
      </c>
      <c r="H19" s="51" t="s">
        <v>2</v>
      </c>
      <c r="I19" s="52" t="n">
        <v>12</v>
      </c>
      <c r="J19" s="52" t="n">
        <f aca="false">SUM(C19:F19)</f>
        <v>10.5</v>
      </c>
      <c r="K19" s="54"/>
      <c r="L19" s="72"/>
      <c r="M19" s="53"/>
      <c r="N19" s="75"/>
      <c r="O19" s="67"/>
      <c r="P19" s="67"/>
      <c r="Q19" s="76"/>
      <c r="R19" s="68"/>
      <c r="S19" s="67"/>
      <c r="T19" s="67"/>
      <c r="U19" s="69"/>
      <c r="V19" s="55"/>
      <c r="W19" s="54"/>
      <c r="X19" s="54"/>
      <c r="Y19" s="54"/>
      <c r="Z19" s="55"/>
      <c r="AA19" s="56" t="n">
        <f aca="false">I19-J19</f>
        <v>1.5</v>
      </c>
      <c r="AB19" s="60"/>
    </row>
    <row r="20" s="58" customFormat="true" ht="14.4" hidden="false" customHeight="false" outlineLevel="0" collapsed="false">
      <c r="A20" s="47" t="n">
        <v>11</v>
      </c>
      <c r="B20" s="62" t="s">
        <v>35</v>
      </c>
      <c r="C20" s="49" t="n">
        <v>0</v>
      </c>
      <c r="D20" s="49" t="n">
        <v>3</v>
      </c>
      <c r="E20" s="49" t="n">
        <v>0</v>
      </c>
      <c r="F20" s="49" t="n">
        <v>0</v>
      </c>
      <c r="G20" s="50" t="n">
        <f aca="false">VLOOKUP(H20,Feuil2!$A$1:$B$3,2,0)</f>
        <v>0</v>
      </c>
      <c r="H20" s="51" t="s">
        <v>2</v>
      </c>
      <c r="I20" s="52" t="n">
        <v>10</v>
      </c>
      <c r="J20" s="52" t="n">
        <f aca="false">SUM(C20:F20)</f>
        <v>3</v>
      </c>
      <c r="K20" s="54"/>
      <c r="L20" s="72"/>
      <c r="M20" s="54"/>
      <c r="N20" s="59"/>
      <c r="O20" s="67"/>
      <c r="P20" s="67"/>
      <c r="Q20" s="67"/>
      <c r="R20" s="73"/>
      <c r="S20" s="67"/>
      <c r="T20" s="67"/>
      <c r="U20" s="69"/>
      <c r="V20" s="55"/>
      <c r="W20" s="54"/>
      <c r="X20" s="54"/>
      <c r="Y20" s="54"/>
      <c r="Z20" s="55"/>
      <c r="AA20" s="56" t="n">
        <f aca="false">I20-J20</f>
        <v>7</v>
      </c>
      <c r="AB20" s="60"/>
    </row>
    <row r="21" s="58" customFormat="true" ht="14.4" hidden="false" customHeight="false" outlineLevel="0" collapsed="false">
      <c r="A21" s="47" t="n">
        <v>12</v>
      </c>
      <c r="B21" s="62" t="s">
        <v>36</v>
      </c>
      <c r="C21" s="49" t="n">
        <v>3</v>
      </c>
      <c r="D21" s="49" t="n">
        <v>0</v>
      </c>
      <c r="E21" s="49" t="n">
        <v>0</v>
      </c>
      <c r="F21" s="49" t="n">
        <v>3</v>
      </c>
      <c r="G21" s="50" t="n">
        <f aca="false">VLOOKUP(H21,Feuil2!$A$1:$B$3,2,0)</f>
        <v>0</v>
      </c>
      <c r="H21" s="51" t="s">
        <v>2</v>
      </c>
      <c r="I21" s="52" t="n">
        <v>6</v>
      </c>
      <c r="J21" s="52" t="n">
        <f aca="false">SUM(C21:F21)</f>
        <v>6</v>
      </c>
      <c r="K21" s="54"/>
      <c r="L21" s="72"/>
      <c r="M21" s="54"/>
      <c r="N21" s="59"/>
      <c r="O21" s="67"/>
      <c r="P21" s="67"/>
      <c r="Q21" s="67"/>
      <c r="R21" s="77"/>
      <c r="S21" s="78"/>
      <c r="T21" s="78"/>
      <c r="U21" s="69"/>
      <c r="V21" s="55"/>
      <c r="W21" s="54"/>
      <c r="X21" s="54"/>
      <c r="Y21" s="54"/>
      <c r="Z21" s="55"/>
      <c r="AA21" s="56" t="n">
        <f aca="false">I21-J21</f>
        <v>0</v>
      </c>
      <c r="AB21" s="60"/>
    </row>
    <row r="22" s="58" customFormat="true" ht="14.4" hidden="false" customHeight="false" outlineLevel="0" collapsed="false">
      <c r="A22" s="47" t="n">
        <v>13</v>
      </c>
      <c r="B22" s="79" t="s">
        <v>37</v>
      </c>
      <c r="C22" s="49" t="n">
        <v>3</v>
      </c>
      <c r="D22" s="49" t="n">
        <v>3</v>
      </c>
      <c r="E22" s="49" t="n">
        <v>3</v>
      </c>
      <c r="F22" s="49" t="n">
        <v>3</v>
      </c>
      <c r="G22" s="50" t="n">
        <f aca="false">VLOOKUP(H22,Feuil2!$A$1:$B$3,2,0)</f>
        <v>0</v>
      </c>
      <c r="H22" s="51" t="s">
        <v>2</v>
      </c>
      <c r="I22" s="52" t="n">
        <v>30</v>
      </c>
      <c r="J22" s="52" t="n">
        <f aca="false">SUM(C22:F22)</f>
        <v>12</v>
      </c>
      <c r="K22" s="80"/>
      <c r="L22" s="72"/>
      <c r="M22" s="53"/>
      <c r="N22" s="75"/>
      <c r="O22" s="80"/>
      <c r="P22" s="80"/>
      <c r="Q22" s="81"/>
      <c r="R22" s="77"/>
      <c r="S22" s="78"/>
      <c r="T22" s="78"/>
      <c r="U22" s="69"/>
      <c r="V22" s="55"/>
      <c r="W22" s="54"/>
      <c r="X22" s="54"/>
      <c r="Y22" s="54"/>
      <c r="Z22" s="55"/>
      <c r="AA22" s="56" t="n">
        <f aca="false">I22-J22</f>
        <v>18</v>
      </c>
      <c r="AB22" s="60"/>
    </row>
    <row r="23" s="58" customFormat="true" ht="14.4" hidden="false" customHeight="false" outlineLevel="0" collapsed="false">
      <c r="A23" s="47" t="n">
        <v>14</v>
      </c>
      <c r="B23" s="79" t="s">
        <v>38</v>
      </c>
      <c r="C23" s="49" t="n">
        <v>0</v>
      </c>
      <c r="D23" s="49" t="n">
        <v>10</v>
      </c>
      <c r="E23" s="49" t="n">
        <v>0</v>
      </c>
      <c r="F23" s="49" t="n">
        <v>0</v>
      </c>
      <c r="G23" s="50" t="n">
        <f aca="false">VLOOKUP(H23,Feuil2!$A$1:$B$3,2,0)</f>
        <v>100</v>
      </c>
      <c r="H23" s="51" t="s">
        <v>5</v>
      </c>
      <c r="I23" s="52" t="n">
        <v>20</v>
      </c>
      <c r="J23" s="52" t="n">
        <f aca="false">SUM(C23:F23)</f>
        <v>10</v>
      </c>
      <c r="K23" s="80"/>
      <c r="L23" s="72"/>
      <c r="M23" s="82"/>
      <c r="N23" s="83"/>
      <c r="O23" s="80"/>
      <c r="P23" s="80"/>
      <c r="Q23" s="81"/>
      <c r="R23" s="77"/>
      <c r="S23" s="78"/>
      <c r="T23" s="78"/>
      <c r="U23" s="69"/>
      <c r="V23" s="55"/>
      <c r="W23" s="54"/>
      <c r="X23" s="54"/>
      <c r="Y23" s="54"/>
      <c r="Z23" s="55"/>
      <c r="AA23" s="56" t="n">
        <f aca="false">I23-J23</f>
        <v>10</v>
      </c>
      <c r="AB23" s="60"/>
    </row>
    <row r="24" s="58" customFormat="true" ht="15.6" hidden="false" customHeight="false" outlineLevel="0" collapsed="false">
      <c r="A24" s="47" t="n">
        <v>15</v>
      </c>
      <c r="B24" s="79" t="s">
        <v>39</v>
      </c>
      <c r="C24" s="49" t="n">
        <v>1</v>
      </c>
      <c r="D24" s="49" t="n">
        <v>10</v>
      </c>
      <c r="E24" s="49" t="n">
        <v>2</v>
      </c>
      <c r="F24" s="49" t="n">
        <v>0</v>
      </c>
      <c r="G24" s="50" t="n">
        <f aca="false">VLOOKUP(H24,Feuil2!$A$1:$B$3,2,0)</f>
        <v>0</v>
      </c>
      <c r="H24" s="51" t="s">
        <v>2</v>
      </c>
      <c r="I24" s="52" t="n">
        <v>20</v>
      </c>
      <c r="J24" s="52" t="n">
        <f aca="false">SUM(C24:F24)</f>
        <v>13</v>
      </c>
      <c r="K24" s="80"/>
      <c r="L24" s="72"/>
      <c r="M24" s="82"/>
      <c r="N24" s="83"/>
      <c r="O24" s="83"/>
      <c r="P24" s="84"/>
      <c r="Q24" s="83"/>
      <c r="R24" s="85"/>
      <c r="S24" s="67"/>
      <c r="T24" s="67"/>
      <c r="U24" s="69"/>
      <c r="V24" s="55"/>
      <c r="W24" s="54"/>
      <c r="X24" s="54"/>
      <c r="Y24" s="54"/>
      <c r="Z24" s="55"/>
      <c r="AA24" s="56" t="n">
        <f aca="false">I24-J24</f>
        <v>7</v>
      </c>
      <c r="AB24" s="60"/>
    </row>
    <row r="25" s="58" customFormat="true" ht="13.8" hidden="false" customHeight="false" outlineLevel="0" collapsed="false">
      <c r="A25" s="47" t="n">
        <v>16</v>
      </c>
      <c r="B25" s="79" t="s">
        <v>40</v>
      </c>
      <c r="C25" s="49" t="n">
        <v>10</v>
      </c>
      <c r="D25" s="49" t="n">
        <v>10</v>
      </c>
      <c r="E25" s="49" t="n">
        <v>2</v>
      </c>
      <c r="F25" s="49" t="n">
        <v>15</v>
      </c>
      <c r="G25" s="50" t="n">
        <f aca="false">VLOOKUP(H25,Feuil2!$A$1:$B$3,2,0)</f>
        <v>100</v>
      </c>
      <c r="H25" s="51" t="s">
        <v>5</v>
      </c>
      <c r="I25" s="52" t="n">
        <v>30</v>
      </c>
      <c r="J25" s="52" t="n">
        <f aca="false">SUM(C25:F25)</f>
        <v>37</v>
      </c>
      <c r="K25" s="80"/>
      <c r="L25" s="72"/>
      <c r="M25" s="82"/>
      <c r="N25" s="83"/>
      <c r="O25" s="83"/>
      <c r="P25" s="86"/>
      <c r="Q25" s="83"/>
      <c r="R25" s="83"/>
      <c r="S25" s="67"/>
      <c r="T25" s="67"/>
      <c r="U25" s="69"/>
      <c r="V25" s="55"/>
      <c r="W25" s="54"/>
      <c r="X25" s="54"/>
      <c r="Y25" s="54"/>
      <c r="Z25" s="55"/>
      <c r="AA25" s="56" t="n">
        <f aca="false">I25-J25</f>
        <v>-7</v>
      </c>
      <c r="AB25" s="60"/>
    </row>
    <row r="26" s="58" customFormat="true" ht="15.6" hidden="false" customHeight="false" outlineLevel="0" collapsed="false">
      <c r="A26" s="47" t="n">
        <v>17</v>
      </c>
      <c r="B26" s="87" t="s">
        <v>41</v>
      </c>
      <c r="C26" s="88" t="n">
        <v>2</v>
      </c>
      <c r="D26" s="88" t="n">
        <v>2</v>
      </c>
      <c r="E26" s="88" t="n">
        <v>2</v>
      </c>
      <c r="F26" s="88" t="n">
        <v>2</v>
      </c>
      <c r="G26" s="89" t="n">
        <f aca="false">VLOOKUP(H26,Feuil2!$A$1:$B$3,2,0)</f>
        <v>0</v>
      </c>
      <c r="H26" s="51" t="s">
        <v>2</v>
      </c>
      <c r="I26" s="90" t="n">
        <v>8</v>
      </c>
      <c r="J26" s="52" t="n">
        <f aca="false">SUM(C26:F26)</f>
        <v>8</v>
      </c>
      <c r="K26" s="91"/>
      <c r="L26" s="91"/>
      <c r="M26" s="91"/>
      <c r="N26" s="64"/>
      <c r="O26" s="85"/>
      <c r="P26" s="54"/>
      <c r="Q26" s="54"/>
      <c r="R26" s="92"/>
      <c r="S26" s="93"/>
      <c r="T26" s="93"/>
      <c r="U26" s="91"/>
      <c r="V26" s="64"/>
      <c r="W26" s="91"/>
      <c r="X26" s="91"/>
      <c r="Y26" s="91"/>
      <c r="Z26" s="64"/>
      <c r="AA26" s="56" t="n">
        <f aca="false">I26-J26</f>
        <v>0</v>
      </c>
      <c r="AB26" s="94"/>
    </row>
    <row r="27" s="97" customFormat="true" ht="15.6" hidden="false" customHeight="false" outlineLevel="0" collapsed="false">
      <c r="A27" s="47" t="n">
        <v>18</v>
      </c>
      <c r="B27" s="95" t="s">
        <v>42</v>
      </c>
      <c r="C27" s="49" t="n">
        <v>3</v>
      </c>
      <c r="D27" s="49" t="n">
        <v>1</v>
      </c>
      <c r="E27" s="49" t="n">
        <v>1</v>
      </c>
      <c r="F27" s="49" t="n">
        <v>0</v>
      </c>
      <c r="G27" s="89" t="n">
        <f aca="false">VLOOKUP(H27,Feuil2!$A$1:$B$3,2,0)</f>
        <v>0</v>
      </c>
      <c r="H27" s="51" t="s">
        <v>2</v>
      </c>
      <c r="I27" s="96" t="n">
        <v>21</v>
      </c>
      <c r="J27" s="52" t="n">
        <f aca="false">SUM(C27:F27)</f>
        <v>5</v>
      </c>
      <c r="K27" s="54"/>
      <c r="L27" s="54"/>
      <c r="M27" s="54"/>
      <c r="N27" s="55"/>
      <c r="O27" s="85"/>
      <c r="P27" s="54"/>
      <c r="Q27" s="54"/>
      <c r="R27" s="55"/>
      <c r="S27" s="54"/>
      <c r="T27" s="54"/>
      <c r="U27" s="54"/>
      <c r="V27" s="55"/>
      <c r="W27" s="54"/>
      <c r="X27" s="54"/>
      <c r="Y27" s="54"/>
      <c r="Z27" s="55"/>
      <c r="AA27" s="56" t="n">
        <f aca="false">I27-J27</f>
        <v>16</v>
      </c>
      <c r="AB27" s="60"/>
    </row>
    <row r="28" s="58" customFormat="true" ht="15.6" hidden="false" customHeight="false" outlineLevel="0" collapsed="false">
      <c r="A28" s="47" t="n">
        <v>19</v>
      </c>
      <c r="B28" s="98" t="s">
        <v>43</v>
      </c>
      <c r="C28" s="99" t="n">
        <v>2</v>
      </c>
      <c r="D28" s="99" t="n">
        <v>0</v>
      </c>
      <c r="E28" s="99" t="n">
        <v>0</v>
      </c>
      <c r="F28" s="99" t="n">
        <v>4</v>
      </c>
      <c r="G28" s="89" t="n">
        <f aca="false">VLOOKUP(H28,Feuil2!$A$1:$B$3,2,0)</f>
        <v>0</v>
      </c>
      <c r="H28" s="51" t="s">
        <v>2</v>
      </c>
      <c r="I28" s="52" t="n">
        <v>10</v>
      </c>
      <c r="J28" s="52" t="n">
        <f aca="false">SUM(C28:F28)</f>
        <v>6</v>
      </c>
      <c r="K28" s="100"/>
      <c r="L28" s="100"/>
      <c r="M28" s="100"/>
      <c r="N28" s="101"/>
      <c r="O28" s="54"/>
      <c r="P28" s="85"/>
      <c r="Q28" s="54"/>
      <c r="R28" s="101"/>
      <c r="S28" s="100"/>
      <c r="T28" s="100"/>
      <c r="U28" s="100"/>
      <c r="V28" s="101"/>
      <c r="W28" s="100"/>
      <c r="X28" s="100"/>
      <c r="Y28" s="100"/>
      <c r="Z28" s="101"/>
      <c r="AA28" s="56" t="n">
        <f aca="false">I28-J28</f>
        <v>4</v>
      </c>
      <c r="AB28" s="60"/>
    </row>
    <row r="29" s="58" customFormat="true" ht="14.4" hidden="false" customHeight="false" outlineLevel="0" collapsed="false">
      <c r="A29" s="47" t="n">
        <v>20</v>
      </c>
      <c r="B29" s="79" t="s">
        <v>44</v>
      </c>
      <c r="C29" s="49" t="n">
        <v>6</v>
      </c>
      <c r="D29" s="49" t="n">
        <v>0</v>
      </c>
      <c r="E29" s="49" t="n">
        <v>0</v>
      </c>
      <c r="F29" s="49" t="n">
        <v>10</v>
      </c>
      <c r="G29" s="89" t="n">
        <f aca="false">VLOOKUP(H29,Feuil2!$A$1:$B$3,2,0)</f>
        <v>100</v>
      </c>
      <c r="H29" s="51" t="s">
        <v>5</v>
      </c>
      <c r="I29" s="52" t="n">
        <v>5</v>
      </c>
      <c r="J29" s="52" t="n">
        <f aca="false">SUM(C29:F29)</f>
        <v>16</v>
      </c>
      <c r="K29" s="54"/>
      <c r="L29" s="54"/>
      <c r="M29" s="54"/>
      <c r="N29" s="55"/>
      <c r="O29" s="54"/>
      <c r="P29" s="83"/>
      <c r="Q29" s="54"/>
      <c r="R29" s="55"/>
      <c r="S29" s="54"/>
      <c r="T29" s="54"/>
      <c r="U29" s="54"/>
      <c r="V29" s="55"/>
      <c r="W29" s="54"/>
      <c r="X29" s="54"/>
      <c r="Y29" s="54"/>
      <c r="Z29" s="55"/>
      <c r="AA29" s="56" t="n">
        <f aca="false">I29-J29</f>
        <v>-11</v>
      </c>
      <c r="AB29" s="60"/>
    </row>
    <row r="30" s="58" customFormat="true" ht="15.6" hidden="false" customHeight="false" outlineLevel="0" collapsed="false">
      <c r="A30" s="47" t="n">
        <v>21</v>
      </c>
      <c r="B30" s="87" t="s">
        <v>45</v>
      </c>
      <c r="C30" s="88" t="n">
        <v>0</v>
      </c>
      <c r="D30" s="88" t="n">
        <v>9</v>
      </c>
      <c r="E30" s="88" t="n">
        <v>18.5</v>
      </c>
      <c r="F30" s="88" t="n">
        <v>0</v>
      </c>
      <c r="G30" s="89" t="n">
        <f aca="false">VLOOKUP(H30,Feuil2!$A$1:$B$3,2,0)</f>
        <v>0</v>
      </c>
      <c r="H30" s="51" t="s">
        <v>2</v>
      </c>
      <c r="I30" s="90" t="n">
        <v>25</v>
      </c>
      <c r="J30" s="52" t="n">
        <f aca="false">SUM(C30:F30)</f>
        <v>27.5</v>
      </c>
      <c r="K30" s="91"/>
      <c r="L30" s="91"/>
      <c r="M30" s="91"/>
      <c r="N30" s="64"/>
      <c r="O30" s="54"/>
      <c r="P30" s="85"/>
      <c r="Q30" s="54"/>
      <c r="R30" s="73"/>
      <c r="S30" s="91"/>
      <c r="T30" s="91"/>
      <c r="U30" s="91"/>
      <c r="V30" s="64"/>
      <c r="W30" s="91"/>
      <c r="X30" s="91"/>
      <c r="Y30" s="91"/>
      <c r="Z30" s="64"/>
      <c r="AA30" s="56" t="n">
        <f aca="false">I30-J30</f>
        <v>-2.5</v>
      </c>
      <c r="AB30" s="60"/>
    </row>
    <row r="31" s="97" customFormat="true" ht="15.6" hidden="false" customHeight="false" outlineLevel="0" collapsed="false">
      <c r="A31" s="47" t="n">
        <v>22</v>
      </c>
      <c r="B31" s="95" t="s">
        <v>46</v>
      </c>
      <c r="C31" s="49" t="n">
        <v>5</v>
      </c>
      <c r="D31" s="49" t="n">
        <v>0</v>
      </c>
      <c r="E31" s="49" t="n">
        <v>0</v>
      </c>
      <c r="F31" s="49" t="n">
        <v>0</v>
      </c>
      <c r="G31" s="89" t="n">
        <f aca="false">VLOOKUP(H31,Feuil2!$A$1:$B$3,2,0)</f>
        <v>0</v>
      </c>
      <c r="H31" s="51" t="s">
        <v>2</v>
      </c>
      <c r="I31" s="96" t="n">
        <v>12</v>
      </c>
      <c r="J31" s="52" t="n">
        <f aca="false">SUM(C31:F31)</f>
        <v>5</v>
      </c>
      <c r="K31" s="54"/>
      <c r="L31" s="54"/>
      <c r="M31" s="54"/>
      <c r="N31" s="55"/>
      <c r="O31" s="54"/>
      <c r="P31" s="85"/>
      <c r="Q31" s="54"/>
      <c r="R31" s="55"/>
      <c r="S31" s="54"/>
      <c r="T31" s="54"/>
      <c r="U31" s="54"/>
      <c r="V31" s="55"/>
      <c r="W31" s="54"/>
      <c r="X31" s="54"/>
      <c r="Y31" s="54"/>
      <c r="Z31" s="55"/>
      <c r="AA31" s="56" t="n">
        <f aca="false">I31-J31</f>
        <v>7</v>
      </c>
      <c r="AB31" s="60"/>
    </row>
    <row r="32" s="97" customFormat="true" ht="15.6" hidden="false" customHeight="false" outlineLevel="0" collapsed="false">
      <c r="A32" s="47" t="n">
        <v>23</v>
      </c>
      <c r="B32" s="95" t="s">
        <v>47</v>
      </c>
      <c r="C32" s="49" t="n">
        <v>3</v>
      </c>
      <c r="D32" s="49" t="n">
        <v>3</v>
      </c>
      <c r="E32" s="49" t="n">
        <v>3</v>
      </c>
      <c r="F32" s="49" t="n">
        <v>3</v>
      </c>
      <c r="G32" s="89" t="n">
        <f aca="false">VLOOKUP(H32,Feuil2!$A$1:$B$3,2,0)</f>
        <v>0</v>
      </c>
      <c r="H32" s="51" t="s">
        <v>2</v>
      </c>
      <c r="I32" s="96" t="n">
        <v>12</v>
      </c>
      <c r="J32" s="96" t="n">
        <f aca="false">SUM(C32:F32)</f>
        <v>12</v>
      </c>
      <c r="K32" s="54"/>
      <c r="L32" s="54"/>
      <c r="M32" s="54"/>
      <c r="N32" s="55"/>
      <c r="O32" s="54"/>
      <c r="P32" s="85"/>
      <c r="Q32" s="54"/>
      <c r="R32" s="55"/>
      <c r="S32" s="54"/>
      <c r="T32" s="54"/>
      <c r="U32" s="54"/>
      <c r="V32" s="55"/>
      <c r="W32" s="54"/>
      <c r="X32" s="54"/>
      <c r="Y32" s="54"/>
      <c r="Z32" s="55"/>
      <c r="AA32" s="56" t="n">
        <f aca="false">I32-J32</f>
        <v>0</v>
      </c>
      <c r="AB32" s="60"/>
    </row>
    <row r="33" s="58" customFormat="true" ht="15.6" hidden="false" customHeight="false" outlineLevel="0" collapsed="false">
      <c r="A33" s="47" t="n">
        <v>24</v>
      </c>
      <c r="B33" s="102" t="s">
        <v>48</v>
      </c>
      <c r="C33" s="99" t="n">
        <v>0</v>
      </c>
      <c r="D33" s="99" t="n">
        <v>0</v>
      </c>
      <c r="E33" s="99" t="n">
        <v>10</v>
      </c>
      <c r="F33" s="99" t="n">
        <v>0</v>
      </c>
      <c r="G33" s="89" t="n">
        <f aca="false">VLOOKUP(H33,Feuil2!$A$1:$B$3,2,0)</f>
        <v>0</v>
      </c>
      <c r="H33" s="51" t="s">
        <v>2</v>
      </c>
      <c r="I33" s="52" t="n">
        <v>10</v>
      </c>
      <c r="J33" s="52" t="n">
        <f aca="false">SUM(C33:F33)</f>
        <v>10</v>
      </c>
      <c r="K33" s="93"/>
      <c r="L33" s="93"/>
      <c r="M33" s="93"/>
      <c r="N33" s="92"/>
      <c r="O33" s="54"/>
      <c r="P33" s="85"/>
      <c r="Q33" s="85"/>
      <c r="R33" s="103"/>
      <c r="S33" s="93"/>
      <c r="T33" s="93"/>
      <c r="U33" s="93"/>
      <c r="V33" s="92"/>
      <c r="W33" s="93"/>
      <c r="X33" s="93"/>
      <c r="Y33" s="93"/>
      <c r="Z33" s="92"/>
      <c r="AA33" s="56" t="n">
        <f aca="false">I33-J33</f>
        <v>0</v>
      </c>
      <c r="AB33" s="60"/>
    </row>
    <row r="34" s="58" customFormat="true" ht="14.4" hidden="false" customHeight="false" outlineLevel="0" collapsed="false">
      <c r="A34" s="47" t="n">
        <v>25</v>
      </c>
      <c r="B34" s="87" t="s">
        <v>49</v>
      </c>
      <c r="C34" s="49" t="n">
        <v>0</v>
      </c>
      <c r="D34" s="49" t="n">
        <v>0</v>
      </c>
      <c r="E34" s="49" t="n">
        <v>0.5</v>
      </c>
      <c r="F34" s="49" t="n">
        <v>0</v>
      </c>
      <c r="G34" s="89" t="n">
        <f aca="false">VLOOKUP(H34,Feuil2!$A$1:$B$3,2,0)</f>
        <v>0</v>
      </c>
      <c r="H34" s="51" t="s">
        <v>2</v>
      </c>
      <c r="I34" s="52" t="n">
        <v>0</v>
      </c>
      <c r="J34" s="52" t="n">
        <f aca="false">SUM(C34:F34)</f>
        <v>0.5</v>
      </c>
      <c r="K34" s="91"/>
      <c r="L34" s="91"/>
      <c r="M34" s="91"/>
      <c r="N34" s="64"/>
      <c r="O34" s="54"/>
      <c r="P34" s="54"/>
      <c r="Q34" s="104"/>
      <c r="R34" s="64"/>
      <c r="S34" s="91"/>
      <c r="T34" s="91"/>
      <c r="U34" s="91"/>
      <c r="V34" s="64"/>
      <c r="W34" s="91"/>
      <c r="X34" s="91"/>
      <c r="Y34" s="91"/>
      <c r="Z34" s="64"/>
      <c r="AA34" s="56" t="n">
        <f aca="false">I34-J34</f>
        <v>-0.5</v>
      </c>
      <c r="AB34" s="60"/>
    </row>
    <row r="35" s="58" customFormat="true" ht="14.4" hidden="false" customHeight="false" outlineLevel="0" collapsed="false">
      <c r="A35" s="47" t="n">
        <v>27</v>
      </c>
      <c r="B35" s="87" t="s">
        <v>50</v>
      </c>
      <c r="C35" s="49" t="n">
        <v>0</v>
      </c>
      <c r="D35" s="49" t="n">
        <v>0</v>
      </c>
      <c r="E35" s="49" t="n">
        <v>0</v>
      </c>
      <c r="F35" s="49" t="n">
        <v>3</v>
      </c>
      <c r="G35" s="89" t="n">
        <f aca="false">VLOOKUP(H35,Feuil2!$A$1:$B$3,2,0)</f>
        <v>0</v>
      </c>
      <c r="H35" s="51" t="s">
        <v>2</v>
      </c>
      <c r="I35" s="52"/>
      <c r="J35" s="52" t="n">
        <f aca="false">SUM(C35:F35)</f>
        <v>3</v>
      </c>
      <c r="K35" s="91"/>
      <c r="L35" s="91"/>
      <c r="M35" s="91"/>
      <c r="N35" s="64"/>
      <c r="O35" s="91"/>
      <c r="P35" s="91"/>
      <c r="Q35" s="104"/>
      <c r="R35" s="64"/>
      <c r="S35" s="91"/>
      <c r="T35" s="91"/>
      <c r="U35" s="91"/>
      <c r="V35" s="64"/>
      <c r="W35" s="91"/>
      <c r="X35" s="91"/>
      <c r="Y35" s="91"/>
      <c r="Z35" s="64"/>
      <c r="AA35" s="56" t="n">
        <f aca="false">I35-J35</f>
        <v>-3</v>
      </c>
      <c r="AB35" s="60"/>
    </row>
    <row r="36" s="58" customFormat="true" ht="14.4" hidden="false" customHeight="false" outlineLevel="0" collapsed="false">
      <c r="A36" s="47" t="n">
        <v>28</v>
      </c>
      <c r="B36" s="87" t="s">
        <v>51</v>
      </c>
      <c r="C36" s="49" t="n">
        <v>2</v>
      </c>
      <c r="D36" s="49" t="n">
        <v>0</v>
      </c>
      <c r="E36" s="49" t="n">
        <v>0</v>
      </c>
      <c r="F36" s="49" t="n">
        <v>8</v>
      </c>
      <c r="G36" s="89" t="n">
        <f aca="false">VLOOKUP(H36,Feuil2!$A$1:$B$3,2,0)</f>
        <v>0</v>
      </c>
      <c r="H36" s="51" t="s">
        <v>2</v>
      </c>
      <c r="I36" s="52"/>
      <c r="J36" s="52" t="n">
        <f aca="false">SUM(C36:F36)</f>
        <v>10</v>
      </c>
      <c r="K36" s="91"/>
      <c r="L36" s="91"/>
      <c r="M36" s="91"/>
      <c r="N36" s="64"/>
      <c r="O36" s="91"/>
      <c r="P36" s="91"/>
      <c r="Q36" s="104"/>
      <c r="R36" s="64"/>
      <c r="S36" s="91"/>
      <c r="T36" s="91"/>
      <c r="U36" s="91"/>
      <c r="V36" s="64"/>
      <c r="W36" s="91"/>
      <c r="X36" s="91"/>
      <c r="Y36" s="91"/>
      <c r="Z36" s="64"/>
      <c r="AA36" s="56" t="n">
        <f aca="false">I36-J36</f>
        <v>-10</v>
      </c>
      <c r="AB36" s="60"/>
    </row>
    <row r="37" s="58" customFormat="true" ht="14.4" hidden="false" customHeight="false" outlineLevel="0" collapsed="false">
      <c r="A37" s="47" t="n">
        <v>29</v>
      </c>
      <c r="B37" s="87" t="s">
        <v>52</v>
      </c>
      <c r="C37" s="49" t="n">
        <v>0</v>
      </c>
      <c r="D37" s="49" t="n">
        <v>0</v>
      </c>
      <c r="E37" s="49" t="n">
        <v>0</v>
      </c>
      <c r="F37" s="49" t="n">
        <v>4</v>
      </c>
      <c r="G37" s="89" t="n">
        <f aca="false">VLOOKUP(H37,Feuil2!$A$1:$B$3,2,0)</f>
        <v>0</v>
      </c>
      <c r="H37" s="51" t="s">
        <v>2</v>
      </c>
      <c r="I37" s="52"/>
      <c r="J37" s="52" t="n">
        <f aca="false">SUM(C37:F37)</f>
        <v>4</v>
      </c>
      <c r="K37" s="91"/>
      <c r="L37" s="91"/>
      <c r="M37" s="91"/>
      <c r="N37" s="64"/>
      <c r="O37" s="91"/>
      <c r="P37" s="91"/>
      <c r="Q37" s="104"/>
      <c r="R37" s="55"/>
      <c r="S37" s="91"/>
      <c r="T37" s="91"/>
      <c r="U37" s="91"/>
      <c r="V37" s="64"/>
      <c r="W37" s="91"/>
      <c r="X37" s="91"/>
      <c r="Y37" s="91"/>
      <c r="Z37" s="64"/>
      <c r="AA37" s="56" t="n">
        <f aca="false">I37-J37</f>
        <v>-4</v>
      </c>
      <c r="AB37" s="60"/>
    </row>
    <row r="38" s="58" customFormat="true" ht="14.4" hidden="false" customHeight="false" outlineLevel="0" collapsed="false">
      <c r="A38" s="47" t="n">
        <v>30</v>
      </c>
      <c r="B38" s="87" t="s">
        <v>53</v>
      </c>
      <c r="C38" s="49" t="n">
        <v>5</v>
      </c>
      <c r="D38" s="49" t="n">
        <v>0</v>
      </c>
      <c r="E38" s="49" t="n">
        <v>0</v>
      </c>
      <c r="F38" s="49" t="n">
        <v>0</v>
      </c>
      <c r="G38" s="89" t="n">
        <f aca="false">VLOOKUP(H38,Feuil2!$A$1:$B$3,2,0)</f>
        <v>0</v>
      </c>
      <c r="H38" s="51" t="s">
        <v>2</v>
      </c>
      <c r="I38" s="52"/>
      <c r="J38" s="52" t="n">
        <f aca="false">SUM(C38:F38)</f>
        <v>5</v>
      </c>
      <c r="K38" s="91"/>
      <c r="L38" s="91"/>
      <c r="M38" s="91"/>
      <c r="N38" s="64"/>
      <c r="O38" s="91"/>
      <c r="P38" s="91"/>
      <c r="Q38" s="104"/>
      <c r="R38" s="64"/>
      <c r="S38" s="54"/>
      <c r="T38" s="91"/>
      <c r="U38" s="91"/>
      <c r="V38" s="64"/>
      <c r="W38" s="91"/>
      <c r="X38" s="91"/>
      <c r="Y38" s="91"/>
      <c r="Z38" s="64"/>
      <c r="AA38" s="56" t="n">
        <f aca="false">I38-J38</f>
        <v>-5</v>
      </c>
      <c r="AB38" s="60"/>
    </row>
    <row r="39" s="58" customFormat="true" ht="14.4" hidden="false" customHeight="false" outlineLevel="0" collapsed="false">
      <c r="A39" s="47" t="n">
        <v>31</v>
      </c>
      <c r="B39" s="87" t="s">
        <v>54</v>
      </c>
      <c r="C39" s="49" t="n">
        <v>0</v>
      </c>
      <c r="D39" s="49" t="n">
        <v>0</v>
      </c>
      <c r="E39" s="49" t="n">
        <v>0</v>
      </c>
      <c r="F39" s="49" t="n">
        <v>4</v>
      </c>
      <c r="G39" s="89" t="n">
        <f aca="false">VLOOKUP(H39,Feuil2!$A$1:$B$3,2,0)</f>
        <v>0</v>
      </c>
      <c r="H39" s="51" t="s">
        <v>2</v>
      </c>
      <c r="I39" s="52"/>
      <c r="J39" s="52" t="n">
        <f aca="false">SUM(C39:F39)</f>
        <v>4</v>
      </c>
      <c r="K39" s="91"/>
      <c r="L39" s="91"/>
      <c r="M39" s="91"/>
      <c r="N39" s="64"/>
      <c r="O39" s="91"/>
      <c r="P39" s="91"/>
      <c r="Q39" s="91"/>
      <c r="R39" s="104"/>
      <c r="S39" s="54"/>
      <c r="T39" s="54"/>
      <c r="U39" s="91"/>
      <c r="V39" s="64"/>
      <c r="W39" s="91"/>
      <c r="X39" s="91"/>
      <c r="Y39" s="91"/>
      <c r="Z39" s="64"/>
      <c r="AA39" s="56" t="n">
        <f aca="false">I39-J39</f>
        <v>-4</v>
      </c>
      <c r="AB39" s="60"/>
    </row>
    <row r="40" s="58" customFormat="true" ht="14.4" hidden="false" customHeight="false" outlineLevel="0" collapsed="false">
      <c r="A40" s="47" t="n">
        <v>32</v>
      </c>
      <c r="B40" s="87" t="s">
        <v>55</v>
      </c>
      <c r="C40" s="49" t="n">
        <v>0</v>
      </c>
      <c r="D40" s="49" t="n">
        <v>0</v>
      </c>
      <c r="E40" s="49" t="n">
        <v>0</v>
      </c>
      <c r="F40" s="49" t="n">
        <v>6</v>
      </c>
      <c r="G40" s="89" t="n">
        <f aca="false">VLOOKUP(H40,Feuil2!$A$1:$B$3,2,0)</f>
        <v>0</v>
      </c>
      <c r="H40" s="51" t="s">
        <v>2</v>
      </c>
      <c r="I40" s="52"/>
      <c r="J40" s="52" t="n">
        <f aca="false">SUM(C40:F40)</f>
        <v>6</v>
      </c>
      <c r="K40" s="91"/>
      <c r="L40" s="91"/>
      <c r="M40" s="91"/>
      <c r="N40" s="64"/>
      <c r="O40" s="91"/>
      <c r="P40" s="91"/>
      <c r="Q40" s="91"/>
      <c r="R40" s="104"/>
      <c r="S40" s="91"/>
      <c r="T40" s="91"/>
      <c r="U40" s="54"/>
      <c r="V40" s="64"/>
      <c r="W40" s="91"/>
      <c r="X40" s="91"/>
      <c r="Y40" s="91"/>
      <c r="Z40" s="64"/>
      <c r="AA40" s="56" t="n">
        <f aca="false">I40-J40</f>
        <v>-6</v>
      </c>
      <c r="AB40" s="60"/>
    </row>
    <row r="41" s="58" customFormat="true" ht="14.4" hidden="false" customHeight="false" outlineLevel="0" collapsed="false">
      <c r="A41" s="47" t="n">
        <v>33</v>
      </c>
      <c r="B41" s="87" t="s">
        <v>56</v>
      </c>
      <c r="C41" s="49" t="n">
        <v>2</v>
      </c>
      <c r="D41" s="49" t="n">
        <v>1</v>
      </c>
      <c r="E41" s="49" t="n">
        <v>2</v>
      </c>
      <c r="F41" s="49" t="n">
        <v>2</v>
      </c>
      <c r="G41" s="89" t="n">
        <f aca="false">VLOOKUP(H41,Feuil2!$A$1:$B$3,2,0)</f>
        <v>100</v>
      </c>
      <c r="H41" s="51" t="s">
        <v>5</v>
      </c>
      <c r="I41" s="52" t="n">
        <v>8</v>
      </c>
      <c r="J41" s="52" t="n">
        <f aca="false">SUM(C41:F41)</f>
        <v>7</v>
      </c>
      <c r="K41" s="91"/>
      <c r="L41" s="91"/>
      <c r="M41" s="91"/>
      <c r="N41" s="64"/>
      <c r="O41" s="91"/>
      <c r="P41" s="91"/>
      <c r="Q41" s="54"/>
      <c r="R41" s="105"/>
      <c r="S41" s="91"/>
      <c r="T41" s="91"/>
      <c r="U41" s="91"/>
      <c r="V41" s="64"/>
      <c r="W41" s="91"/>
      <c r="X41" s="91"/>
      <c r="Y41" s="91"/>
      <c r="Z41" s="64"/>
      <c r="AA41" s="56" t="n">
        <f aca="false">I41-J41</f>
        <v>1</v>
      </c>
      <c r="AB41" s="60"/>
    </row>
    <row r="42" s="58" customFormat="true" ht="14.4" hidden="false" customHeight="false" outlineLevel="0" collapsed="false">
      <c r="A42" s="47" t="n">
        <v>34</v>
      </c>
      <c r="B42" s="87" t="s">
        <v>57</v>
      </c>
      <c r="C42" s="49" t="n">
        <v>0</v>
      </c>
      <c r="D42" s="49" t="n">
        <v>0</v>
      </c>
      <c r="E42" s="49" t="n">
        <v>0</v>
      </c>
      <c r="F42" s="49" t="n">
        <v>0</v>
      </c>
      <c r="G42" s="89" t="n">
        <f aca="false">VLOOKUP(H42,Feuil2!$A$1:$B$3,2,0)</f>
        <v>100</v>
      </c>
      <c r="H42" s="51" t="s">
        <v>5</v>
      </c>
      <c r="I42" s="52"/>
      <c r="J42" s="52" t="n">
        <f aca="false">SUM(C42:F42)</f>
        <v>0</v>
      </c>
      <c r="K42" s="91"/>
      <c r="L42" s="91"/>
      <c r="M42" s="91"/>
      <c r="N42" s="64"/>
      <c r="O42" s="91"/>
      <c r="P42" s="91"/>
      <c r="Q42" s="91"/>
      <c r="R42" s="64"/>
      <c r="S42" s="91"/>
      <c r="T42" s="91"/>
      <c r="U42" s="91"/>
      <c r="V42" s="55"/>
      <c r="W42" s="91"/>
      <c r="X42" s="91"/>
      <c r="Y42" s="91"/>
      <c r="Z42" s="64"/>
      <c r="AA42" s="56" t="n">
        <f aca="false">I42-J42</f>
        <v>0</v>
      </c>
      <c r="AB42" s="60"/>
    </row>
    <row r="43" s="58" customFormat="true" ht="13.8" hidden="false" customHeight="false" outlineLevel="0" collapsed="false">
      <c r="A43" s="47" t="n">
        <v>35</v>
      </c>
      <c r="B43" s="87" t="s">
        <v>58</v>
      </c>
      <c r="C43" s="49" t="n">
        <v>0</v>
      </c>
      <c r="D43" s="49" t="n">
        <v>1</v>
      </c>
      <c r="E43" s="49" t="n">
        <v>0</v>
      </c>
      <c r="F43" s="49" t="n">
        <v>0</v>
      </c>
      <c r="G43" s="89" t="n">
        <f aca="false">VLOOKUP(H43,Feuil2!$A$1:$B$3,2,0)</f>
        <v>0</v>
      </c>
      <c r="H43" s="51" t="s">
        <v>2</v>
      </c>
      <c r="I43" s="52" t="n">
        <v>2</v>
      </c>
      <c r="J43" s="52" t="n">
        <f aca="false">SUM(C43:F43)</f>
        <v>1</v>
      </c>
      <c r="K43" s="91"/>
      <c r="L43" s="91"/>
      <c r="M43" s="91"/>
      <c r="N43" s="64"/>
      <c r="O43" s="91"/>
      <c r="P43" s="91"/>
      <c r="Q43" s="91"/>
      <c r="R43" s="104"/>
      <c r="S43" s="91"/>
      <c r="T43" s="91"/>
      <c r="U43" s="91"/>
      <c r="V43" s="55"/>
      <c r="W43" s="91"/>
      <c r="X43" s="91"/>
      <c r="Y43" s="91"/>
      <c r="Z43" s="64"/>
      <c r="AA43" s="56" t="n">
        <f aca="false">I43-J43</f>
        <v>1</v>
      </c>
      <c r="AB43" s="60"/>
    </row>
    <row r="44" s="58" customFormat="true" ht="14.4" hidden="false" customHeight="false" outlineLevel="0" collapsed="false">
      <c r="A44" s="47" t="n">
        <v>36</v>
      </c>
      <c r="B44" s="87" t="s">
        <v>59</v>
      </c>
      <c r="C44" s="49" t="n">
        <v>0</v>
      </c>
      <c r="D44" s="49" t="n">
        <v>0</v>
      </c>
      <c r="E44" s="49" t="n">
        <v>4</v>
      </c>
      <c r="F44" s="49" t="n">
        <v>0</v>
      </c>
      <c r="G44" s="89" t="n">
        <f aca="false">VLOOKUP(H44,Feuil2!$A$1:$B$3,2,0)</f>
        <v>100</v>
      </c>
      <c r="H44" s="51" t="s">
        <v>5</v>
      </c>
      <c r="I44" s="52" t="n">
        <v>5</v>
      </c>
      <c r="J44" s="52" t="n">
        <f aca="false">SUM(C44:F44)</f>
        <v>4</v>
      </c>
      <c r="K44" s="91"/>
      <c r="L44" s="91"/>
      <c r="M44" s="91"/>
      <c r="N44" s="64"/>
      <c r="O44" s="91"/>
      <c r="P44" s="91"/>
      <c r="Q44" s="91"/>
      <c r="R44" s="64"/>
      <c r="S44" s="91"/>
      <c r="T44" s="91"/>
      <c r="U44" s="91"/>
      <c r="V44" s="64"/>
      <c r="W44" s="54"/>
      <c r="X44" s="91"/>
      <c r="Y44" s="91"/>
      <c r="Z44" s="64"/>
      <c r="AA44" s="56" t="n">
        <f aca="false">I44-J44</f>
        <v>1</v>
      </c>
      <c r="AB44" s="60"/>
    </row>
    <row r="45" s="58" customFormat="true" ht="13.8" hidden="false" customHeight="false" outlineLevel="0" collapsed="false">
      <c r="A45" s="47" t="n">
        <v>37</v>
      </c>
      <c r="B45" s="87" t="s">
        <v>60</v>
      </c>
      <c r="C45" s="49" t="n">
        <v>0</v>
      </c>
      <c r="D45" s="49" t="n">
        <v>1</v>
      </c>
      <c r="E45" s="49" t="n">
        <v>0</v>
      </c>
      <c r="F45" s="49" t="n">
        <v>0</v>
      </c>
      <c r="G45" s="89" t="n">
        <f aca="false">VLOOKUP(H45,Feuil2!$A$1:$B$3,2,0)</f>
        <v>100</v>
      </c>
      <c r="H45" s="51" t="s">
        <v>5</v>
      </c>
      <c r="I45" s="52"/>
      <c r="J45" s="52" t="n">
        <f aca="false">SUM(C45:F45)</f>
        <v>1</v>
      </c>
      <c r="K45" s="91"/>
      <c r="L45" s="91"/>
      <c r="M45" s="91"/>
      <c r="N45" s="64"/>
      <c r="O45" s="91"/>
      <c r="P45" s="91"/>
      <c r="Q45" s="91"/>
      <c r="R45" s="83"/>
      <c r="S45" s="91"/>
      <c r="T45" s="91"/>
      <c r="U45" s="91"/>
      <c r="V45" s="64"/>
      <c r="W45" s="54"/>
      <c r="X45" s="91"/>
      <c r="Y45" s="91"/>
      <c r="Z45" s="64"/>
      <c r="AA45" s="56" t="n">
        <f aca="false">I45-J45</f>
        <v>-1</v>
      </c>
      <c r="AB45" s="60"/>
    </row>
    <row r="46" s="58" customFormat="true" ht="14.4" hidden="false" customHeight="false" outlineLevel="0" collapsed="false">
      <c r="A46" s="47" t="n">
        <v>38</v>
      </c>
      <c r="B46" s="87"/>
      <c r="C46" s="49" t="n">
        <v>0</v>
      </c>
      <c r="D46" s="49" t="n">
        <v>0</v>
      </c>
      <c r="E46" s="49" t="n">
        <v>0</v>
      </c>
      <c r="F46" s="49" t="n">
        <v>0</v>
      </c>
      <c r="G46" s="89" t="n">
        <f aca="false">VLOOKUP(H46,Feuil2!$A$1:$B$3,2,0)</f>
        <v>75</v>
      </c>
      <c r="H46" s="51" t="s">
        <v>6</v>
      </c>
      <c r="I46" s="52"/>
      <c r="J46" s="52" t="n">
        <f aca="false">SUM(C46:F46)</f>
        <v>0</v>
      </c>
      <c r="K46" s="91"/>
      <c r="L46" s="91"/>
      <c r="M46" s="91"/>
      <c r="N46" s="64"/>
      <c r="O46" s="91"/>
      <c r="P46" s="91"/>
      <c r="Q46" s="91"/>
      <c r="R46" s="64"/>
      <c r="S46" s="91"/>
      <c r="T46" s="91"/>
      <c r="U46" s="91"/>
      <c r="V46" s="64"/>
      <c r="W46" s="91"/>
      <c r="X46" s="54"/>
      <c r="Y46" s="91"/>
      <c r="Z46" s="64"/>
      <c r="AA46" s="56" t="n">
        <f aca="false">I46-J46</f>
        <v>0</v>
      </c>
      <c r="AB46" s="60"/>
    </row>
    <row r="47" s="58" customFormat="true" ht="15" hidden="false" customHeight="false" outlineLevel="0" collapsed="false">
      <c r="A47" s="47" t="n">
        <v>39</v>
      </c>
      <c r="B47" s="87"/>
      <c r="C47" s="49" t="n">
        <v>0</v>
      </c>
      <c r="D47" s="49" t="n">
        <v>0</v>
      </c>
      <c r="E47" s="49" t="n">
        <v>0</v>
      </c>
      <c r="F47" s="49" t="n">
        <v>0</v>
      </c>
      <c r="G47" s="89" t="n">
        <f aca="false">VLOOKUP(H47,Feuil2!$A$1:$B$3,2,0)</f>
        <v>75</v>
      </c>
      <c r="H47" s="106" t="s">
        <v>6</v>
      </c>
      <c r="I47" s="52"/>
      <c r="J47" s="107" t="n">
        <f aca="false">SUM(C47:F47)</f>
        <v>0</v>
      </c>
      <c r="K47" s="108"/>
      <c r="L47" s="108"/>
      <c r="M47" s="108"/>
      <c r="N47" s="109"/>
      <c r="O47" s="108"/>
      <c r="P47" s="108"/>
      <c r="Q47" s="108"/>
      <c r="R47" s="109"/>
      <c r="S47" s="108"/>
      <c r="T47" s="108"/>
      <c r="U47" s="108"/>
      <c r="V47" s="109"/>
      <c r="W47" s="108"/>
      <c r="X47" s="108"/>
      <c r="Y47" s="108"/>
      <c r="Z47" s="109"/>
      <c r="AA47" s="110" t="n">
        <f aca="false">I47-J47</f>
        <v>0</v>
      </c>
      <c r="AB47" s="111"/>
    </row>
    <row r="48" customFormat="false" ht="16.5" hidden="false" customHeight="true" outlineLevel="0" collapsed="false">
      <c r="A48" s="112" t="s">
        <v>61</v>
      </c>
      <c r="B48" s="112"/>
      <c r="C48" s="113" t="n">
        <f aca="false">SUM(C10:C47)</f>
        <v>67.5</v>
      </c>
      <c r="D48" s="113" t="n">
        <f aca="false">SUM(D10:D47)</f>
        <v>75</v>
      </c>
      <c r="E48" s="113" t="n">
        <f aca="false">SUM(E10:E47)</f>
        <v>59</v>
      </c>
      <c r="F48" s="113" t="n">
        <f aca="false">SUM(F10:F47)</f>
        <v>80</v>
      </c>
      <c r="G48" s="114"/>
      <c r="H48" s="113"/>
      <c r="I48" s="115"/>
      <c r="J48" s="113" t="n">
        <f aca="false">SUM(C48:F48)</f>
        <v>281.5</v>
      </c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3" t="n">
        <f aca="false">SUM(AA10:AA47)</f>
        <v>23.5</v>
      </c>
      <c r="AB48" s="117"/>
    </row>
    <row r="49" customFormat="false" ht="16.95" hidden="false" customHeight="true" outlineLevel="0" collapsed="false">
      <c r="A49" s="118" t="s">
        <v>62</v>
      </c>
      <c r="B49" s="118"/>
      <c r="C49" s="113" t="n">
        <f aca="false">135-C48</f>
        <v>67.5</v>
      </c>
      <c r="D49" s="113" t="n">
        <f aca="false">135-D48</f>
        <v>60</v>
      </c>
      <c r="E49" s="113" t="n">
        <f aca="false">135-E48</f>
        <v>76</v>
      </c>
      <c r="F49" s="113" t="n">
        <f aca="false">135-F48</f>
        <v>55</v>
      </c>
      <c r="G49" s="114"/>
      <c r="H49" s="113"/>
      <c r="I49" s="113"/>
      <c r="J49" s="113" t="n">
        <f aca="false">SUM(C49:F49)</f>
        <v>258.5</v>
      </c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</row>
    <row r="50" customFormat="false" ht="16.95" hidden="false" customHeight="true" outlineLevel="0" collapsed="false">
      <c r="A50" s="119" t="s">
        <v>63</v>
      </c>
      <c r="B50" s="119"/>
      <c r="C50" s="113"/>
      <c r="D50" s="113"/>
      <c r="E50" s="113"/>
      <c r="F50" s="113"/>
      <c r="G50" s="113"/>
      <c r="H50" s="113"/>
      <c r="I50" s="113"/>
      <c r="J50" s="113" t="n">
        <f aca="false">C50+D50+F50+E50</f>
        <v>0</v>
      </c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</row>
    <row r="51" customFormat="false" ht="16.95" hidden="false" customHeight="true" outlineLevel="0" collapsed="false">
      <c r="A51" s="118" t="s">
        <v>64</v>
      </c>
      <c r="B51" s="118"/>
      <c r="C51" s="113"/>
      <c r="D51" s="113"/>
      <c r="E51" s="120"/>
      <c r="F51" s="113"/>
      <c r="G51" s="113"/>
      <c r="H51" s="113"/>
      <c r="I51" s="121" t="n">
        <f aca="false">SUM(I10:I47)</f>
        <v>305</v>
      </c>
      <c r="J51" s="113" t="n">
        <f aca="false">SUM(J10:J47)</f>
        <v>281.5</v>
      </c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</row>
    <row r="52" customFormat="false" ht="15.6" hidden="false" customHeight="false" outlineLevel="0" collapsed="false">
      <c r="A52" s="122"/>
      <c r="B52" s="122"/>
      <c r="C52" s="123"/>
      <c r="D52" s="123"/>
      <c r="E52" s="123"/>
      <c r="F52" s="123"/>
      <c r="G52" s="123"/>
      <c r="H52" s="123"/>
      <c r="I52" s="123"/>
      <c r="J52" s="123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</row>
    <row r="53" customFormat="false" ht="16.2" hidden="false" customHeight="true" outlineLevel="0" collapsed="false">
      <c r="A53" s="119" t="s">
        <v>65</v>
      </c>
      <c r="B53" s="119"/>
      <c r="C53" s="113" t="n">
        <f aca="false">135*4</f>
        <v>540</v>
      </c>
      <c r="D53" s="123"/>
      <c r="E53" s="123"/>
      <c r="F53" s="123"/>
      <c r="G53" s="123"/>
      <c r="H53" s="123"/>
      <c r="I53" s="123"/>
      <c r="J53" s="123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</row>
    <row r="54" customFormat="false" ht="15.6" hidden="false" customHeight="false" outlineLevel="0" collapsed="false">
      <c r="A54" s="124" t="s">
        <v>66</v>
      </c>
      <c r="B54" s="124"/>
      <c r="C54" s="113" t="n">
        <f aca="false">C53-J51</f>
        <v>258.5</v>
      </c>
      <c r="D54" s="123"/>
      <c r="E54" s="123"/>
      <c r="F54" s="123"/>
      <c r="G54" s="123"/>
      <c r="H54" s="123"/>
      <c r="I54" s="123"/>
      <c r="J54" s="123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</row>
    <row r="55" customFormat="false" ht="15.6" hidden="false" customHeight="false" outlineLevel="0" collapsed="false">
      <c r="A55" s="125"/>
      <c r="B55" s="122"/>
      <c r="C55" s="126"/>
      <c r="D55" s="126"/>
      <c r="E55" s="126"/>
      <c r="F55" s="126"/>
      <c r="G55" s="122"/>
      <c r="H55" s="127"/>
      <c r="I55" s="128"/>
      <c r="J55" s="128"/>
      <c r="AA55" s="116"/>
    </row>
    <row r="56" customFormat="false" ht="14.4" hidden="false" customHeight="false" outlineLevel="0" collapsed="false">
      <c r="D56" s="129"/>
      <c r="E56" s="129"/>
      <c r="F56" s="129"/>
    </row>
    <row r="57" s="131" customFormat="true" ht="13.8" hidden="false" customHeight="false" outlineLevel="0" collapsed="false">
      <c r="A57" s="130"/>
      <c r="C57" s="132"/>
      <c r="D57" s="132"/>
      <c r="E57" s="132"/>
      <c r="F57" s="132"/>
      <c r="H57" s="133"/>
      <c r="I57" s="134"/>
      <c r="J57" s="134"/>
      <c r="N57" s="135"/>
      <c r="R57" s="135"/>
      <c r="V57" s="135"/>
      <c r="Z57" s="135"/>
      <c r="AA57" s="136"/>
    </row>
    <row r="58" s="131" customFormat="true" ht="13.8" hidden="false" customHeight="false" outlineLevel="0" collapsed="false">
      <c r="C58" s="132"/>
      <c r="D58" s="132"/>
      <c r="E58" s="132"/>
      <c r="F58" s="132"/>
      <c r="H58" s="133"/>
      <c r="I58" s="134"/>
      <c r="J58" s="134"/>
      <c r="N58" s="135"/>
      <c r="R58" s="135"/>
      <c r="V58" s="135"/>
      <c r="Z58" s="135"/>
      <c r="AA58" s="136"/>
    </row>
    <row r="59" s="131" customFormat="true" ht="13.8" hidden="false" customHeight="false" outlineLevel="0" collapsed="false">
      <c r="C59" s="132"/>
      <c r="D59" s="132"/>
      <c r="E59" s="132"/>
      <c r="F59" s="132"/>
      <c r="H59" s="133"/>
      <c r="I59" s="134"/>
      <c r="J59" s="134"/>
      <c r="N59" s="135"/>
      <c r="R59" s="135"/>
      <c r="V59" s="135"/>
      <c r="Z59" s="135"/>
      <c r="AA59" s="136"/>
    </row>
  </sheetData>
  <mergeCells count="21">
    <mergeCell ref="A1:B1"/>
    <mergeCell ref="D1:L1"/>
    <mergeCell ref="A2:B2"/>
    <mergeCell ref="F2:J2"/>
    <mergeCell ref="K6:R6"/>
    <mergeCell ref="A7:A8"/>
    <mergeCell ref="B7:B8"/>
    <mergeCell ref="C7:F7"/>
    <mergeCell ref="G7:G8"/>
    <mergeCell ref="H7:H8"/>
    <mergeCell ref="I7:I8"/>
    <mergeCell ref="J7:J8"/>
    <mergeCell ref="K7:Z7"/>
    <mergeCell ref="AA7:AA8"/>
    <mergeCell ref="AB7:AB8"/>
    <mergeCell ref="A48:B48"/>
    <mergeCell ref="A49:B49"/>
    <mergeCell ref="A50:B50"/>
    <mergeCell ref="A51:B51"/>
    <mergeCell ref="A53:B53"/>
    <mergeCell ref="A54:B54"/>
  </mergeCells>
  <conditionalFormatting sqref="H19">
    <cfRule type="containsText" priority="2" operator="containsText" aboveAverage="0" equalAverage="0" bottom="0" percent="0" rank="0" text="En cours" dxfId="0">
      <formula>NOT(ISERROR(SEARCH("En cours",H19)))</formula>
    </cfRule>
  </conditionalFormatting>
  <conditionalFormatting sqref="H9:H47">
    <cfRule type="containsText" priority="3" operator="containsText" aboveAverage="0" equalAverage="0" bottom="0" percent="0" rank="0" text="En attente" dxfId="1">
      <formula>NOT(ISERROR(SEARCH("En attente",H9)))</formula>
    </cfRule>
    <cfRule type="containsText" priority="4" operator="containsText" aboveAverage="0" equalAverage="0" bottom="0" percent="0" rank="0" text="En cours" dxfId="2">
      <formula>NOT(ISERROR(SEARCH("En cours",H9)))</formula>
    </cfRule>
    <cfRule type="containsText" priority="5" operator="containsText" aboveAverage="0" equalAverage="0" bottom="0" percent="0" rank="0" text="Terminé" dxfId="3">
      <formula>NOT(ISERROR(SEARCH("Terminé",H9)))</formula>
    </cfRule>
  </conditionalFormatting>
  <conditionalFormatting sqref="C9:F47">
    <cfRule type="cellIs" priority="6" operator="equal" aboveAverage="0" equalAverage="0" bottom="0" percent="0" rank="0" text="" dxfId="4">
      <formula>0</formula>
    </cfRule>
    <cfRule type="expression" priority="7" aboveAverage="0" equalAverage="0" bottom="0" percent="0" rank="0" text="" dxfId="5">
      <formula>$H9="Terminé"</formula>
    </cfRule>
  </conditionalFormatting>
  <conditionalFormatting sqref="C9:F47">
    <cfRule type="expression" priority="8" aboveAverage="0" equalAverage="0" bottom="0" percent="0" rank="0" text="" dxfId="6">
      <formula>$H9="En cours"</formula>
    </cfRule>
    <cfRule type="expression" priority="9" aboveAverage="0" equalAverage="0" bottom="0" percent="0" rank="0" text="" dxfId="7">
      <formula>$H9="En attente"</formula>
    </cfRule>
  </conditionalFormatting>
  <dataValidations count="1">
    <dataValidation allowBlank="true" operator="between" showDropDown="false" showErrorMessage="true" showInputMessage="false" sqref="H9:H47" type="list">
      <formula1>"En attente,En cours,Terminé"</formula1>
      <formula2>0</formula2>
    </dataValidation>
  </dataValidations>
  <printOptions headings="false" gridLines="false" gridLinesSet="true" horizontalCentered="true" verticalCentered="false"/>
  <pageMargins left="0.315277777777778" right="0.315277777777778" top="0.747916666666667" bottom="0.55138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0.6796875" defaultRowHeight="14.4" zeroHeight="false" outlineLevelRow="0" outlineLevelCol="0"/>
  <cols>
    <col collapsed="false" customWidth="false" hidden="false" outlineLevel="0" max="1025" min="1" style="1" width="10.66"/>
  </cols>
  <sheetData>
    <row r="1" customFormat="false" ht="14.4" hidden="false" customHeight="false" outlineLevel="0" collapsed="false">
      <c r="A1" s="137" t="s">
        <v>6</v>
      </c>
      <c r="B1" s="137" t="n">
        <v>75</v>
      </c>
    </row>
    <row r="2" customFormat="false" ht="14.4" hidden="false" customHeight="false" outlineLevel="0" collapsed="false">
      <c r="A2" s="1" t="s">
        <v>5</v>
      </c>
      <c r="B2" s="1" t="n">
        <v>100</v>
      </c>
    </row>
    <row r="3" customFormat="false" ht="14.4" hidden="false" customHeight="false" outlineLevel="0" collapsed="false">
      <c r="A3" s="1" t="s">
        <v>2</v>
      </c>
      <c r="B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6796875" defaultRowHeight="14.4" zeroHeight="false" outlineLevelRow="0" outlineLevelCol="0"/>
  <cols>
    <col collapsed="false" customWidth="false" hidden="false" outlineLevel="0" max="1025" min="1" style="1" width="10.6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2014-10-15T22:31:15Z</dcterms:created>
  <dc:creator>Abdoulaye Diallo</dc:creator>
  <dc:description/>
  <dc:language>fr-CA</dc:language>
  <cp:lastModifiedBy/>
  <cp:lastPrinted>2020-02-13T00:39:03Z</cp:lastPrinted>
  <dcterms:modified xsi:type="dcterms:W3CDTF">2020-02-26T20:12:03Z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