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56" windowWidth="23160" windowHeight="13080" tabRatio="500"/>
  </bookViews>
  <sheets>
    <sheet name="Feuil1" sheetId="1" r:id="rId1"/>
    <sheet name="Feuil2" sheetId="2" r:id="rId2"/>
    <sheet name="Feuil3" sheetId="3" r:id="rId3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7" i="1"/>
  <c r="G81" l="1"/>
  <c r="G74"/>
  <c r="G75"/>
  <c r="G76"/>
  <c r="G77"/>
  <c r="G78"/>
  <c r="G79"/>
  <c r="G80"/>
  <c r="J74" l="1"/>
  <c r="J75"/>
  <c r="J76"/>
  <c r="J77"/>
  <c r="J78"/>
  <c r="J79"/>
  <c r="J80"/>
  <c r="G71"/>
  <c r="J71" s="1"/>
  <c r="G72"/>
  <c r="J72" s="1"/>
  <c r="G73"/>
  <c r="J73" s="1"/>
  <c r="J81"/>
  <c r="G82"/>
  <c r="J82" s="1"/>
  <c r="G83"/>
  <c r="J83" s="1"/>
  <c r="G84"/>
  <c r="J84" s="1"/>
  <c r="G85"/>
  <c r="J85" s="1"/>
  <c r="G70" l="1"/>
  <c r="J70" s="1"/>
  <c r="J69"/>
  <c r="G69"/>
  <c r="C92"/>
  <c r="J68"/>
  <c r="G68"/>
  <c r="J66" l="1"/>
  <c r="J65" l="1"/>
  <c r="J64"/>
  <c r="I90"/>
  <c r="G63" l="1"/>
  <c r="J63"/>
  <c r="J49" l="1"/>
  <c r="J50"/>
  <c r="J51"/>
  <c r="J52"/>
  <c r="J54"/>
  <c r="J55"/>
  <c r="J56"/>
  <c r="J57"/>
  <c r="J58"/>
  <c r="J59"/>
  <c r="J60"/>
  <c r="J61"/>
  <c r="J62"/>
  <c r="G58"/>
  <c r="G59"/>
  <c r="G60"/>
  <c r="G61"/>
  <c r="G62"/>
  <c r="G56" l="1"/>
  <c r="G57"/>
  <c r="F87" l="1"/>
  <c r="F88" s="1"/>
  <c r="G55"/>
  <c r="J89"/>
  <c r="E88"/>
  <c r="D87"/>
  <c r="D88" s="1"/>
  <c r="C87"/>
  <c r="C88" s="1"/>
  <c r="G54"/>
  <c r="J53"/>
  <c r="G53"/>
  <c r="G52"/>
  <c r="G51"/>
  <c r="AA50"/>
  <c r="G50"/>
  <c r="AA49"/>
  <c r="G49"/>
  <c r="J47"/>
  <c r="G47"/>
  <c r="J46"/>
  <c r="G46"/>
  <c r="J45"/>
  <c r="AA45" s="1"/>
  <c r="G45"/>
  <c r="J44"/>
  <c r="AA44" s="1"/>
  <c r="G44"/>
  <c r="J43"/>
  <c r="AA43" s="1"/>
  <c r="G43"/>
  <c r="J42"/>
  <c r="AA42" s="1"/>
  <c r="G42"/>
  <c r="J41"/>
  <c r="AA41" s="1"/>
  <c r="G41"/>
  <c r="J40"/>
  <c r="AA40" s="1"/>
  <c r="G40"/>
  <c r="J39"/>
  <c r="AA39" s="1"/>
  <c r="G39"/>
  <c r="J38"/>
  <c r="AA38" s="1"/>
  <c r="G38"/>
  <c r="J37"/>
  <c r="AA37" s="1"/>
  <c r="G37"/>
  <c r="J36"/>
  <c r="AA36" s="1"/>
  <c r="G36"/>
  <c r="J35"/>
  <c r="AA35" s="1"/>
  <c r="G35"/>
  <c r="J34"/>
  <c r="AA34" s="1"/>
  <c r="G34"/>
  <c r="J33"/>
  <c r="AA33" s="1"/>
  <c r="G33"/>
  <c r="J32"/>
  <c r="AA32" s="1"/>
  <c r="G32"/>
  <c r="J31"/>
  <c r="AA31" s="1"/>
  <c r="G31"/>
  <c r="J30"/>
  <c r="AA30" s="1"/>
  <c r="G30"/>
  <c r="J29"/>
  <c r="AA29" s="1"/>
  <c r="G29"/>
  <c r="J28"/>
  <c r="AA28" s="1"/>
  <c r="G28"/>
  <c r="J27"/>
  <c r="AA27" s="1"/>
  <c r="G27"/>
  <c r="J26"/>
  <c r="AA26" s="1"/>
  <c r="G26"/>
  <c r="J25"/>
  <c r="AA25" s="1"/>
  <c r="G25"/>
  <c r="J24"/>
  <c r="AA24" s="1"/>
  <c r="G24"/>
  <c r="J23"/>
  <c r="AA23" s="1"/>
  <c r="G23"/>
  <c r="J22"/>
  <c r="AA22" s="1"/>
  <c r="G22"/>
  <c r="J21"/>
  <c r="AA21" s="1"/>
  <c r="G21"/>
  <c r="J20"/>
  <c r="AA20" s="1"/>
  <c r="G20"/>
  <c r="J19"/>
  <c r="AA19" s="1"/>
  <c r="G19"/>
  <c r="J18"/>
  <c r="AA18" s="1"/>
  <c r="G18"/>
  <c r="J17"/>
  <c r="AA17" s="1"/>
  <c r="G17"/>
  <c r="J16"/>
  <c r="AA16" s="1"/>
  <c r="G16"/>
  <c r="J15"/>
  <c r="AA15" s="1"/>
  <c r="G15"/>
  <c r="J14"/>
  <c r="AA14" s="1"/>
  <c r="G14"/>
  <c r="J13"/>
  <c r="AA13" s="1"/>
  <c r="G13"/>
  <c r="J12"/>
  <c r="AA12" s="1"/>
  <c r="G12"/>
  <c r="J11"/>
  <c r="AA11" s="1"/>
  <c r="G11"/>
  <c r="J10"/>
  <c r="G10"/>
  <c r="L8"/>
  <c r="M8" s="1"/>
  <c r="N8" s="1"/>
  <c r="O8" s="1"/>
  <c r="P8" s="1"/>
  <c r="Q8" s="1"/>
  <c r="R8" s="1"/>
  <c r="S8" s="1"/>
  <c r="T8" s="1"/>
  <c r="U8" s="1"/>
  <c r="V8" s="1"/>
  <c r="W8" s="1"/>
  <c r="X8" s="1"/>
  <c r="Y8" l="1"/>
  <c r="Z8" s="1"/>
  <c r="J88"/>
  <c r="J87"/>
  <c r="AA10"/>
  <c r="AA87" s="1"/>
  <c r="J90"/>
  <c r="C93" s="1"/>
</calcChain>
</file>

<file path=xl/sharedStrings.xml><?xml version="1.0" encoding="utf-8"?>
<sst xmlns="http://schemas.openxmlformats.org/spreadsheetml/2006/main" count="180" uniqueCount="106">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</sst>
</file>

<file path=xl/styles.xml><?xml version="1.0" encoding="utf-8"?>
<styleSheet xmlns="http://schemas.openxmlformats.org/spreadsheetml/2006/main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Bad" xfId="10" builtinId="27"/>
    <cellStyle name="Comma" xfId="1" builtinId="3"/>
    <cellStyle name="Excel Built-in 60% - Accent4" xfId="7"/>
    <cellStyle name="Excel Built-in Bad" xfId="6"/>
    <cellStyle name="Excel Built-in Good" xfId="4"/>
    <cellStyle name="Excel Built-in Neutral" xfId="5"/>
    <cellStyle name="Excel Built-in Normal" xfId="3"/>
    <cellStyle name="Good" xfId="8" builtinId="26"/>
    <cellStyle name="Neutral" xfId="9" builtinId="28"/>
    <cellStyle name="Normal" xfId="0" builtinId="0"/>
    <cellStyle name="Normal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98"/>
  <sheetViews>
    <sheetView showGridLines="0" tabSelected="1" topLeftCell="H58" workbookViewId="0">
      <selection activeCell="Y67" sqref="Y67"/>
    </sheetView>
  </sheetViews>
  <sheetFormatPr defaultColWidth="10.6640625" defaultRowHeight="14.4"/>
  <cols>
    <col min="1" max="1" width="10.44140625" style="1" customWidth="1"/>
    <col min="2" max="2" width="76.44140625" style="1" bestFit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>
      <c r="A1" s="158" t="s">
        <v>0</v>
      </c>
      <c r="B1" s="158"/>
      <c r="C1" s="7"/>
      <c r="D1" s="159" t="s">
        <v>1</v>
      </c>
      <c r="E1" s="159"/>
      <c r="F1" s="159"/>
      <c r="G1" s="159"/>
      <c r="H1" s="159"/>
      <c r="I1" s="159"/>
      <c r="J1" s="159"/>
      <c r="K1" s="159"/>
      <c r="L1" s="159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>
      <c r="A2" s="158" t="s">
        <v>3</v>
      </c>
      <c r="B2" s="158"/>
      <c r="C2" s="7"/>
      <c r="D2" s="11"/>
      <c r="E2" s="11"/>
      <c r="F2" s="158" t="s">
        <v>4</v>
      </c>
      <c r="G2" s="158"/>
      <c r="H2" s="158"/>
      <c r="I2" s="158"/>
      <c r="J2" s="158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>
      <c r="C6" s="14"/>
      <c r="D6" s="14"/>
      <c r="E6" s="14"/>
      <c r="F6" s="14"/>
      <c r="H6" s="3"/>
      <c r="I6" s="4"/>
      <c r="J6" s="4"/>
      <c r="K6" s="147" t="s">
        <v>9</v>
      </c>
      <c r="L6" s="147"/>
      <c r="M6" s="147"/>
      <c r="N6" s="147"/>
      <c r="O6" s="147"/>
      <c r="P6" s="147"/>
      <c r="Q6" s="147"/>
      <c r="R6" s="147"/>
      <c r="S6" s="147" t="s">
        <v>10</v>
      </c>
      <c r="T6" s="147"/>
      <c r="U6" s="147"/>
      <c r="V6" s="147"/>
      <c r="W6" s="155" t="s">
        <v>93</v>
      </c>
      <c r="X6" s="156"/>
      <c r="Y6" s="156"/>
      <c r="Z6" s="157"/>
      <c r="AA6" s="10"/>
    </row>
    <row r="7" spans="1:28" ht="19.5" customHeight="1" thickBot="1">
      <c r="A7" s="148" t="s">
        <v>11</v>
      </c>
      <c r="B7" s="149" t="s">
        <v>12</v>
      </c>
      <c r="C7" s="150" t="s">
        <v>13</v>
      </c>
      <c r="D7" s="150"/>
      <c r="E7" s="150"/>
      <c r="F7" s="150"/>
      <c r="G7" s="151" t="s">
        <v>14</v>
      </c>
      <c r="H7" s="152" t="s">
        <v>15</v>
      </c>
      <c r="I7" s="153" t="s">
        <v>16</v>
      </c>
      <c r="J7" s="153" t="s">
        <v>17</v>
      </c>
      <c r="K7" s="154" t="s">
        <v>18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43" t="s">
        <v>19</v>
      </c>
      <c r="AB7" s="144" t="s">
        <v>20</v>
      </c>
    </row>
    <row r="8" spans="1:28" ht="18.75" customHeight="1" thickBot="1">
      <c r="A8" s="148"/>
      <c r="B8" s="149"/>
      <c r="C8" s="20" t="s">
        <v>21</v>
      </c>
      <c r="D8" s="20" t="s">
        <v>22</v>
      </c>
      <c r="E8" s="20" t="s">
        <v>23</v>
      </c>
      <c r="F8" s="20" t="s">
        <v>24</v>
      </c>
      <c r="G8" s="151"/>
      <c r="H8" s="152"/>
      <c r="I8" s="153"/>
      <c r="J8" s="153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43"/>
      <c r="AB8" s="144"/>
    </row>
    <row r="9" spans="1:28" ht="18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>
      <c r="A69" s="35">
        <v>2</v>
      </c>
      <c r="B69" s="64" t="s">
        <v>91</v>
      </c>
      <c r="C69" s="37">
        <v>0</v>
      </c>
      <c r="D69" s="37">
        <v>6</v>
      </c>
      <c r="E69" s="37">
        <v>0</v>
      </c>
      <c r="F69" s="37">
        <v>0</v>
      </c>
      <c r="G69" s="71">
        <f>VLOOKUP(H69,Feuil2!$A$1:$B$3,2,0)</f>
        <v>0</v>
      </c>
      <c r="H69" s="39" t="s">
        <v>2</v>
      </c>
      <c r="I69" s="40">
        <v>5</v>
      </c>
      <c r="J69" s="40">
        <f t="shared" si="7"/>
        <v>6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137"/>
      <c r="Z69" s="43"/>
      <c r="AA69" s="44"/>
      <c r="AB69" s="48"/>
    </row>
    <row r="70" spans="1:28" s="86" customFormat="1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5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8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>
      <c r="A73" s="35">
        <v>6</v>
      </c>
      <c r="B73" s="64" t="s">
        <v>96</v>
      </c>
      <c r="C73" s="37">
        <v>0</v>
      </c>
      <c r="D73" s="37">
        <v>0</v>
      </c>
      <c r="E73" s="37">
        <v>2</v>
      </c>
      <c r="F73" s="37">
        <v>0</v>
      </c>
      <c r="G73" s="71">
        <f>VLOOKUP(H73,Feuil2!$A$1:$B$3,2,0)</f>
        <v>0</v>
      </c>
      <c r="H73" s="39" t="s">
        <v>2</v>
      </c>
      <c r="I73" s="40">
        <v>0</v>
      </c>
      <c r="J73" s="40">
        <f t="shared" si="8"/>
        <v>2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137"/>
      <c r="Z73" s="43"/>
      <c r="AA73" s="44"/>
      <c r="AB73" s="48"/>
    </row>
    <row r="74" spans="1:28" s="86" customFormat="1">
      <c r="A74" s="35">
        <v>7</v>
      </c>
      <c r="B74" s="64" t="s">
        <v>97</v>
      </c>
      <c r="C74" s="37">
        <v>2</v>
      </c>
      <c r="D74" s="37">
        <v>0</v>
      </c>
      <c r="E74" s="37">
        <v>0</v>
      </c>
      <c r="F74" s="37">
        <v>1</v>
      </c>
      <c r="G74" s="71">
        <f>VLOOKUP(H74,Feuil2!$A$1:$B$3,2,0)</f>
        <v>0</v>
      </c>
      <c r="H74" s="39" t="s">
        <v>2</v>
      </c>
      <c r="I74" s="40">
        <v>1</v>
      </c>
      <c r="J74" s="40">
        <f t="shared" si="8"/>
        <v>3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>
      <c r="A75" s="35" t="s">
        <v>101</v>
      </c>
      <c r="B75" s="64" t="s">
        <v>102</v>
      </c>
      <c r="C75" s="37">
        <v>4</v>
      </c>
      <c r="D75" s="37">
        <v>0</v>
      </c>
      <c r="E75" s="37">
        <v>0</v>
      </c>
      <c r="F75" s="37">
        <v>0</v>
      </c>
      <c r="G75" s="71">
        <f>VLOOKUP(H75,Feuil2!$A$1:$B$3,2,0)</f>
        <v>0</v>
      </c>
      <c r="H75" s="39" t="s">
        <v>2</v>
      </c>
      <c r="I75" s="40">
        <v>2</v>
      </c>
      <c r="J75" s="40">
        <f t="shared" si="8"/>
        <v>4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>
      <c r="A76" s="35">
        <v>10</v>
      </c>
      <c r="B76" s="64" t="s">
        <v>98</v>
      </c>
      <c r="C76" s="37">
        <v>2</v>
      </c>
      <c r="D76" s="37">
        <v>0</v>
      </c>
      <c r="E76" s="37">
        <v>0</v>
      </c>
      <c r="F76" s="37">
        <v>0</v>
      </c>
      <c r="G76" s="71">
        <f>VLOOKUP(H76,Feuil2!$A$1:$B$3,2,0)</f>
        <v>0</v>
      </c>
      <c r="H76" s="39" t="s">
        <v>2</v>
      </c>
      <c r="I76" s="40">
        <v>4</v>
      </c>
      <c r="J76" s="40">
        <f t="shared" si="8"/>
        <v>2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>
      <c r="A77" s="35">
        <v>11</v>
      </c>
      <c r="B77" s="64" t="s">
        <v>99</v>
      </c>
      <c r="C77" s="37">
        <v>2</v>
      </c>
      <c r="D77" s="37">
        <v>0</v>
      </c>
      <c r="E77" s="37">
        <v>0</v>
      </c>
      <c r="F77" s="37">
        <v>0</v>
      </c>
      <c r="G77" s="71">
        <f>VLOOKUP(H77,Feuil2!$A$1:$B$3,2,0)</f>
        <v>0</v>
      </c>
      <c r="H77" s="39" t="s">
        <v>2</v>
      </c>
      <c r="I77" s="40">
        <v>5</v>
      </c>
      <c r="J77" s="40">
        <f t="shared" si="8"/>
        <v>2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>
      <c r="A78" s="35">
        <v>12</v>
      </c>
      <c r="B78" s="64" t="s">
        <v>105</v>
      </c>
      <c r="C78" s="37">
        <v>2</v>
      </c>
      <c r="D78" s="37">
        <v>0</v>
      </c>
      <c r="E78" s="37">
        <v>0</v>
      </c>
      <c r="F78" s="37">
        <v>0</v>
      </c>
      <c r="G78" s="71">
        <f>VLOOKUP(H78,Feuil2!$A$1:$B$3,2,0)</f>
        <v>0</v>
      </c>
      <c r="H78" s="39" t="s">
        <v>2</v>
      </c>
      <c r="I78" s="40">
        <v>6</v>
      </c>
      <c r="J78" s="40">
        <f t="shared" si="8"/>
        <v>2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>
      <c r="A79" s="35">
        <v>13</v>
      </c>
      <c r="B79" s="64" t="s">
        <v>100</v>
      </c>
      <c r="C79" s="37">
        <v>2</v>
      </c>
      <c r="D79" s="37">
        <v>0</v>
      </c>
      <c r="E79" s="37">
        <v>0</v>
      </c>
      <c r="F79" s="37">
        <v>2</v>
      </c>
      <c r="G79" s="71">
        <f>VLOOKUP(H79,Feuil2!$A$1:$B$3,2,0)</f>
        <v>0</v>
      </c>
      <c r="H79" s="39" t="s">
        <v>2</v>
      </c>
      <c r="I79" s="40">
        <v>7</v>
      </c>
      <c r="J79" s="40">
        <f t="shared" si="8"/>
        <v>4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>
      <c r="A80" s="35">
        <v>14</v>
      </c>
      <c r="B80" s="64" t="s">
        <v>103</v>
      </c>
      <c r="C80" s="37">
        <v>0.5</v>
      </c>
      <c r="D80" s="37">
        <v>0</v>
      </c>
      <c r="E80" s="37">
        <v>0</v>
      </c>
      <c r="F80" s="37">
        <v>0</v>
      </c>
      <c r="G80" s="71">
        <f>VLOOKUP(H80,Feuil2!$A$1:$B$3,2,0)</f>
        <v>0</v>
      </c>
      <c r="H80" s="39" t="s">
        <v>2</v>
      </c>
      <c r="I80" s="40">
        <v>8</v>
      </c>
      <c r="J80" s="40">
        <f t="shared" si="8"/>
        <v>0.5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>
      <c r="A81" s="35">
        <v>15</v>
      </c>
      <c r="B81" s="64" t="s">
        <v>104</v>
      </c>
      <c r="C81" s="37">
        <v>2</v>
      </c>
      <c r="D81" s="37">
        <v>0</v>
      </c>
      <c r="E81" s="37">
        <v>0</v>
      </c>
      <c r="F81" s="37">
        <v>0</v>
      </c>
      <c r="G81" s="71">
        <f>VLOOKUP(H81,Feuil2!$A$1:$B$3,2,0)</f>
        <v>0</v>
      </c>
      <c r="H81" s="39" t="s">
        <v>2</v>
      </c>
      <c r="I81" s="40">
        <v>8</v>
      </c>
      <c r="J81" s="40">
        <f t="shared" si="8"/>
        <v>2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>
      <c r="A82" s="35"/>
      <c r="B82" s="64"/>
      <c r="C82" s="37"/>
      <c r="D82" s="37"/>
      <c r="E82" s="37"/>
      <c r="F82" s="37"/>
      <c r="G82" s="71" t="e">
        <f>VLOOKUP(H82,Feuil2!$A$1:$B$3,2,0)</f>
        <v>#N/A</v>
      </c>
      <c r="H82" s="39"/>
      <c r="I82" s="40"/>
      <c r="J82" s="40" t="e">
        <f t="shared" si="8"/>
        <v>#N/A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>
      <c r="A83" s="35"/>
      <c r="B83" s="64"/>
      <c r="C83" s="37"/>
      <c r="D83" s="37"/>
      <c r="E83" s="37"/>
      <c r="F83" s="37"/>
      <c r="G83" s="71" t="e">
        <f>VLOOKUP(H83,Feuil2!$A$1:$B$3,2,0)</f>
        <v>#N/A</v>
      </c>
      <c r="H83" s="39"/>
      <c r="I83" s="40"/>
      <c r="J83" s="40" t="e">
        <f t="shared" si="8"/>
        <v>#N/A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42"/>
      <c r="Z83" s="43"/>
      <c r="AA83" s="44"/>
      <c r="AB83" s="48"/>
    </row>
    <row r="84" spans="1:28" s="86" customFormat="1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ht="15" thickBot="1">
      <c r="A86" s="35"/>
      <c r="B86" s="64"/>
      <c r="C86" s="37"/>
      <c r="D86" s="37"/>
      <c r="E86" s="37"/>
      <c r="F86" s="37"/>
      <c r="G86" s="71"/>
      <c r="H86" s="39"/>
      <c r="I86" s="40"/>
      <c r="J86" s="40"/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ht="16.5" customHeight="1" thickBot="1">
      <c r="A87" s="145" t="s">
        <v>68</v>
      </c>
      <c r="B87" s="145"/>
      <c r="C87" s="95">
        <f>SUM(C10:C86)</f>
        <v>130.5</v>
      </c>
      <c r="D87" s="95">
        <f>SUM(D10:D86)</f>
        <v>99.5</v>
      </c>
      <c r="E87" s="95">
        <f>SUM(E10:E86)</f>
        <v>100.5</v>
      </c>
      <c r="F87" s="95">
        <f>SUM(F10:F86)</f>
        <v>114</v>
      </c>
      <c r="G87" s="96"/>
      <c r="H87" s="95"/>
      <c r="I87" s="97"/>
      <c r="J87" s="95">
        <f>SUM(C87:F87)</f>
        <v>444.5</v>
      </c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128">
        <f>SUM(AA10:AA86)</f>
        <v>-0.75</v>
      </c>
      <c r="AB87" s="129"/>
    </row>
    <row r="88" spans="1:28" ht="16.95" customHeight="1" thickBot="1">
      <c r="A88" s="140" t="s">
        <v>69</v>
      </c>
      <c r="B88" s="140"/>
      <c r="C88" s="95">
        <f>117-C87</f>
        <v>-13.5</v>
      </c>
      <c r="D88" s="95">
        <f>117-D87</f>
        <v>17.5</v>
      </c>
      <c r="E88" s="95">
        <f>117-E87</f>
        <v>16.5</v>
      </c>
      <c r="F88" s="95">
        <f>117-F87</f>
        <v>3</v>
      </c>
      <c r="G88" s="96"/>
      <c r="H88" s="95"/>
      <c r="I88" s="95"/>
      <c r="J88" s="95">
        <f>SUM(C88:F88)</f>
        <v>23.5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spans="1:28" ht="16.95" customHeight="1" thickBot="1">
      <c r="A89" s="141" t="s">
        <v>70</v>
      </c>
      <c r="B89" s="141"/>
      <c r="C89" s="95"/>
      <c r="D89" s="95"/>
      <c r="E89" s="95"/>
      <c r="F89" s="95"/>
      <c r="G89" s="95"/>
      <c r="H89" s="95"/>
      <c r="I89" s="95"/>
      <c r="J89" s="95">
        <f>C89+D89+F89+E89</f>
        <v>0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>
      <c r="A90" s="140" t="s">
        <v>71</v>
      </c>
      <c r="B90" s="140"/>
      <c r="C90" s="95"/>
      <c r="D90" s="95"/>
      <c r="E90" s="99"/>
      <c r="F90" s="95"/>
      <c r="G90" s="95"/>
      <c r="H90" s="95"/>
      <c r="I90" s="100">
        <f>SUM(I10:I86)</f>
        <v>466.25</v>
      </c>
      <c r="J90" s="95" t="e">
        <f>SUM(J10:J86)</f>
        <v>#N/A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3.95" customHeight="1" thickBot="1">
      <c r="A91" s="101"/>
      <c r="B91" s="101"/>
      <c r="C91" s="102"/>
      <c r="D91" s="146" t="s">
        <v>88</v>
      </c>
      <c r="E91" s="146"/>
      <c r="F91" s="146"/>
      <c r="G91" s="146"/>
      <c r="H91" s="102"/>
      <c r="I91" s="102"/>
      <c r="J91" s="102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6.2" customHeight="1" thickBot="1">
      <c r="A92" s="141" t="s">
        <v>72</v>
      </c>
      <c r="B92" s="141"/>
      <c r="C92" s="134">
        <f>135*4</f>
        <v>540</v>
      </c>
      <c r="D92" s="136">
        <v>468</v>
      </c>
      <c r="E92" s="102"/>
      <c r="F92" s="102"/>
      <c r="G92" s="102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thickBot="1">
      <c r="A93" s="142" t="s">
        <v>73</v>
      </c>
      <c r="B93" s="142"/>
      <c r="C93" s="134" t="e">
        <f>C92-J90</f>
        <v>#N/A</v>
      </c>
      <c r="D93" s="135">
        <v>66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5.6">
      <c r="A94" s="103"/>
      <c r="B94" s="101"/>
      <c r="C94" s="104"/>
      <c r="D94" s="104"/>
      <c r="E94" s="104"/>
      <c r="F94" s="104"/>
      <c r="G94" s="101"/>
      <c r="H94" s="105"/>
      <c r="I94" s="106"/>
      <c r="J94" s="106"/>
      <c r="AA94" s="98"/>
    </row>
    <row r="95" spans="1:28">
      <c r="D95" s="107"/>
      <c r="E95" s="107"/>
      <c r="F95" s="107"/>
    </row>
    <row r="96" spans="1:28" s="109" customFormat="1" ht="13.8">
      <c r="A96" s="108"/>
      <c r="C96" s="110"/>
      <c r="D96" s="110"/>
      <c r="E96" s="110"/>
      <c r="F96" s="110"/>
      <c r="H96" s="111"/>
      <c r="I96" s="112"/>
      <c r="J96" s="112"/>
      <c r="N96" s="113"/>
      <c r="R96" s="113"/>
      <c r="V96" s="113"/>
      <c r="Z96" s="113"/>
      <c r="AA96" s="114"/>
    </row>
    <row r="97" spans="3:27" s="109" customFormat="1" ht="13.8"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3:27" s="109" customFormat="1" ht="13.8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0:B90"/>
    <mergeCell ref="A92:B92"/>
    <mergeCell ref="A93:B93"/>
    <mergeCell ref="AA7:AA8"/>
    <mergeCell ref="AB7:AB8"/>
    <mergeCell ref="A87:B87"/>
    <mergeCell ref="A88:B88"/>
    <mergeCell ref="A89:B89"/>
    <mergeCell ref="D91:G91"/>
  </mergeCells>
  <conditionalFormatting sqref="H19">
    <cfRule type="containsText" dxfId="55" priority="68" operator="containsText" text="En cours">
      <formula>NOT(ISERROR(SEARCH("En cours",H19)))</formula>
    </cfRule>
  </conditionalFormatting>
  <conditionalFormatting sqref="H9:H68 H70:H80 H82:H86">
    <cfRule type="containsText" dxfId="54" priority="69" operator="containsText" text="En attente">
      <formula>NOT(ISERROR(SEARCH("En attente",H9)))</formula>
    </cfRule>
    <cfRule type="containsText" dxfId="53" priority="70" operator="containsText" text="En cours">
      <formula>NOT(ISERROR(SEARCH("En cours",H9)))</formula>
    </cfRule>
    <cfRule type="containsText" dxfId="52" priority="71" operator="containsText" text="Terminé">
      <formula>NOT(ISERROR(SEARCH("Terminé",H9)))</formula>
    </cfRule>
  </conditionalFormatting>
  <conditionalFormatting sqref="C9:F45 C47:F47 C56:F64 C49:F54 C66:F68 C70:F80 C82:F86">
    <cfRule type="cellIs" dxfId="51" priority="72" operator="equal">
      <formula>0</formula>
    </cfRule>
    <cfRule type="expression" dxfId="50" priority="73">
      <formula>$H9="Terminé"</formula>
    </cfRule>
  </conditionalFormatting>
  <conditionalFormatting sqref="C9:F45 C47:F47 C56:F64 C49:F54 C66:F68 C70:F80 C82:F86">
    <cfRule type="expression" dxfId="49" priority="74">
      <formula>$H9="En cours"</formula>
    </cfRule>
    <cfRule type="expression" dxfId="48" priority="75">
      <formula>$H9="En attente"</formula>
    </cfRule>
  </conditionalFormatting>
  <conditionalFormatting sqref="C48:F48">
    <cfRule type="cellIs" dxfId="47" priority="79" operator="equal">
      <formula>0</formula>
    </cfRule>
    <cfRule type="expression" dxfId="46" priority="80">
      <formula>$H48="Terminé"</formula>
    </cfRule>
  </conditionalFormatting>
  <conditionalFormatting sqref="C48:F48">
    <cfRule type="expression" dxfId="45" priority="81">
      <formula>$H48="En cours"</formula>
    </cfRule>
    <cfRule type="expression" dxfId="44" priority="82">
      <formula>$H48="En attente"</formula>
    </cfRule>
  </conditionalFormatting>
  <conditionalFormatting sqref="C46:F46">
    <cfRule type="cellIs" dxfId="43" priority="93" operator="equal">
      <formula>0</formula>
    </cfRule>
    <cfRule type="expression" dxfId="42" priority="94">
      <formula>$H46="Terminé"</formula>
    </cfRule>
  </conditionalFormatting>
  <conditionalFormatting sqref="C46:F46">
    <cfRule type="expression" dxfId="41" priority="95">
      <formula>$H46="En cours"</formula>
    </cfRule>
    <cfRule type="expression" dxfId="40" priority="96">
      <formula>$H46="En attente"</formula>
    </cfRule>
  </conditionalFormatting>
  <conditionalFormatting sqref="C55:F55">
    <cfRule type="cellIs" dxfId="39" priority="63" operator="equal">
      <formula>0</formula>
    </cfRule>
    <cfRule type="expression" dxfId="38" priority="64">
      <formula>$H55="Terminé"</formula>
    </cfRule>
  </conditionalFormatting>
  <conditionalFormatting sqref="C55:F55">
    <cfRule type="expression" dxfId="37" priority="65">
      <formula>$H55="En cours"</formula>
    </cfRule>
    <cfRule type="expression" dxfId="36" priority="66">
      <formula>$H55="En attente"</formula>
    </cfRule>
  </conditionalFormatting>
  <conditionalFormatting sqref="C65:F65">
    <cfRule type="cellIs" dxfId="35" priority="46" operator="equal">
      <formula>0</formula>
    </cfRule>
    <cfRule type="expression" dxfId="34" priority="47">
      <formula>$H65="Terminé"</formula>
    </cfRule>
  </conditionalFormatting>
  <conditionalFormatting sqref="C65:F65">
    <cfRule type="expression" dxfId="33" priority="48">
      <formula>$H65="En cours"</formula>
    </cfRule>
    <cfRule type="expression" dxfId="32" priority="49">
      <formula>$H65="En attente"</formula>
    </cfRule>
  </conditionalFormatting>
  <conditionalFormatting sqref="C66:F66">
    <cfRule type="cellIs" dxfId="31" priority="41" operator="equal">
      <formula>0</formula>
    </cfRule>
    <cfRule type="expression" dxfId="30" priority="42">
      <formula>$H66="Terminé"</formula>
    </cfRule>
  </conditionalFormatting>
  <conditionalFormatting sqref="C66:F66">
    <cfRule type="expression" dxfId="29" priority="39">
      <formula>$H66="En cours"</formula>
    </cfRule>
    <cfRule type="expression" dxfId="28" priority="40">
      <formula>$H66="En attente"</formula>
    </cfRule>
  </conditionalFormatting>
  <conditionalFormatting sqref="C86:F86">
    <cfRule type="expression" dxfId="27" priority="29">
      <formula>$H86="En cours"</formula>
    </cfRule>
    <cfRule type="expression" dxfId="26" priority="30">
      <formula>$H86="En attente"</formula>
    </cfRule>
  </conditionalFormatting>
  <conditionalFormatting sqref="H86">
    <cfRule type="containsText" dxfId="25" priority="33" operator="containsText" text="En attente">
      <formula>NOT(ISERROR(SEARCH("En attente",H86)))</formula>
    </cfRule>
    <cfRule type="containsText" dxfId="24" priority="34" operator="containsText" text="En cours">
      <formula>NOT(ISERROR(SEARCH("En cours",H86)))</formula>
    </cfRule>
    <cfRule type="containsText" dxfId="23" priority="35" operator="containsText" text="Terminé">
      <formula>NOT(ISERROR(SEARCH("Terminé",H86)))</formula>
    </cfRule>
  </conditionalFormatting>
  <conditionalFormatting sqref="C86:F86">
    <cfRule type="cellIs" dxfId="22" priority="31" operator="equal">
      <formula>0</formula>
    </cfRule>
    <cfRule type="expression" dxfId="21" priority="32">
      <formula>$H86="Terminé"</formula>
    </cfRule>
  </conditionalFormatting>
  <conditionalFormatting sqref="H69">
    <cfRule type="containsText" dxfId="20" priority="15" operator="containsText" text="En attente">
      <formula>NOT(ISERROR(SEARCH("En attente",H69)))</formula>
    </cfRule>
    <cfRule type="containsText" dxfId="19" priority="16" operator="containsText" text="En cours">
      <formula>NOT(ISERROR(SEARCH("En cours",H69)))</formula>
    </cfRule>
    <cfRule type="containsText" dxfId="18" priority="17" operator="containsText" text="Terminé">
      <formula>NOT(ISERROR(SEARCH("Terminé",H69)))</formula>
    </cfRule>
  </conditionalFormatting>
  <conditionalFormatting sqref="C69:F69">
    <cfRule type="cellIs" dxfId="17" priority="18" operator="equal">
      <formula>0</formula>
    </cfRule>
    <cfRule type="expression" dxfId="16" priority="19">
      <formula>$H69="Terminé"</formula>
    </cfRule>
  </conditionalFormatting>
  <conditionalFormatting sqref="C69:F69">
    <cfRule type="expression" dxfId="15" priority="20">
      <formula>$H69="En cours"</formula>
    </cfRule>
    <cfRule type="expression" dxfId="14" priority="21">
      <formula>$H69="En attente"</formula>
    </cfRule>
  </conditionalFormatting>
  <conditionalFormatting sqref="C69:F69">
    <cfRule type="expression" dxfId="13" priority="8">
      <formula>$H69="En cours"</formula>
    </cfRule>
    <cfRule type="expression" dxfId="12" priority="9">
      <formula>$H69="En attente"</formula>
    </cfRule>
  </conditionalFormatting>
  <conditionalFormatting sqref="H69">
    <cfRule type="containsText" dxfId="11" priority="12" operator="containsText" text="En attente">
      <formula>NOT(ISERROR(SEARCH("En attente",H69)))</formula>
    </cfRule>
    <cfRule type="containsText" dxfId="10" priority="13" operator="containsText" text="En cours">
      <formula>NOT(ISERROR(SEARCH("En cours",H69)))</formula>
    </cfRule>
    <cfRule type="containsText" dxfId="9" priority="14" operator="containsText" text="Terminé">
      <formula>NOT(ISERROR(SEARCH("Terminé",H69)))</formula>
    </cfRule>
  </conditionalFormatting>
  <conditionalFormatting sqref="C69:F69">
    <cfRule type="cellIs" dxfId="8" priority="10" operator="equal">
      <formula>0</formula>
    </cfRule>
    <cfRule type="expression" dxfId="7" priority="11">
      <formula>$H69="Terminé"</formula>
    </cfRule>
  </conditionalFormatting>
  <conditionalFormatting sqref="H81">
    <cfRule type="containsText" dxfId="6" priority="1" operator="containsText" text="En attente">
      <formula>NOT(ISERROR(SEARCH("En attente",H81)))</formula>
    </cfRule>
    <cfRule type="containsText" dxfId="5" priority="2" operator="containsText" text="En cours">
      <formula>NOT(ISERROR(SEARCH("En cours",H81)))</formula>
    </cfRule>
    <cfRule type="containsText" dxfId="4" priority="3" operator="containsText" text="Terminé">
      <formula>NOT(ISERROR(SEARCH("Terminé",H81)))</formula>
    </cfRule>
  </conditionalFormatting>
  <conditionalFormatting sqref="C81:F81">
    <cfRule type="cellIs" dxfId="3" priority="4" operator="equal">
      <formula>0</formula>
    </cfRule>
    <cfRule type="expression" dxfId="2" priority="5">
      <formula>$H81="Terminé"</formula>
    </cfRule>
  </conditionalFormatting>
  <conditionalFormatting sqref="C81:F81">
    <cfRule type="expression" dxfId="1" priority="6">
      <formula>$H81="En cours"</formula>
    </cfRule>
    <cfRule type="expression" dxfId="0" priority="7">
      <formula>$H81="En attente"</formula>
    </cfRule>
  </conditionalFormatting>
  <dataValidations count="1">
    <dataValidation type="list" allowBlank="1" showErrorMessage="1" sqref="H9:H86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zoomScale="110" zoomScaleNormal="110" workbookViewId="0">
      <selection activeCell="A3" sqref="A3"/>
    </sheetView>
  </sheetViews>
  <sheetFormatPr defaultColWidth="10.6640625" defaultRowHeight="14.4"/>
  <cols>
    <col min="1" max="1025" width="10.6640625" style="1"/>
  </cols>
  <sheetData>
    <row r="1" spans="1:2">
      <c r="A1" s="115" t="s">
        <v>6</v>
      </c>
      <c r="B1" s="115">
        <v>75</v>
      </c>
    </row>
    <row r="2" spans="1:2">
      <c r="A2" s="1" t="s">
        <v>5</v>
      </c>
      <c r="B2" s="1">
        <v>100</v>
      </c>
    </row>
    <row r="3" spans="1: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zoomScale="110" zoomScaleNormal="110" workbookViewId="0"/>
  </sheetViews>
  <sheetFormatPr defaultColWidth="10.6640625" defaultRowHeight="14.4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2020-04-09T00:11:04Z</cp:lastPrinted>
  <dcterms:created xsi:type="dcterms:W3CDTF">2014-10-15T22:31:15Z</dcterms:created>
  <dcterms:modified xsi:type="dcterms:W3CDTF">2020-04-15T21:52:29Z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