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160" windowHeight="12576" tabRatio="500"/>
  </bookViews>
  <sheets>
    <sheet name="Feuil1" sheetId="1" r:id="rId1"/>
    <sheet name="Feuil2" sheetId="2" r:id="rId2"/>
    <sheet name="Feuil3" sheetId="3" r:id="rId3"/>
  </sheet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3" i="1"/>
  <c r="E87" l="1"/>
  <c r="G81" l="1"/>
  <c r="G74"/>
  <c r="G75"/>
  <c r="G76"/>
  <c r="G77"/>
  <c r="G78"/>
  <c r="G79"/>
  <c r="G80"/>
  <c r="J74" l="1"/>
  <c r="J75"/>
  <c r="J76"/>
  <c r="J77"/>
  <c r="J78"/>
  <c r="J79"/>
  <c r="J80"/>
  <c r="G71"/>
  <c r="J71" s="1"/>
  <c r="G72"/>
  <c r="J72" s="1"/>
  <c r="G73"/>
  <c r="J73" s="1"/>
  <c r="J81"/>
  <c r="G82"/>
  <c r="J82" s="1"/>
  <c r="G84"/>
  <c r="J84" s="1"/>
  <c r="G85"/>
  <c r="J85" s="1"/>
  <c r="G70" l="1"/>
  <c r="J70" s="1"/>
  <c r="J69"/>
  <c r="G69"/>
  <c r="C92"/>
  <c r="J68"/>
  <c r="G68"/>
  <c r="J66" l="1"/>
  <c r="J65" l="1"/>
  <c r="J64"/>
  <c r="I90"/>
  <c r="G63" l="1"/>
  <c r="J63"/>
  <c r="J49" l="1"/>
  <c r="J50"/>
  <c r="J51"/>
  <c r="J52"/>
  <c r="J54"/>
  <c r="J55"/>
  <c r="J56"/>
  <c r="J57"/>
  <c r="J58"/>
  <c r="J59"/>
  <c r="J60"/>
  <c r="J61"/>
  <c r="J62"/>
  <c r="G58"/>
  <c r="G59"/>
  <c r="G60"/>
  <c r="G61"/>
  <c r="G62"/>
  <c r="G56" l="1"/>
  <c r="G57"/>
  <c r="F87" l="1"/>
  <c r="F88" s="1"/>
  <c r="G55"/>
  <c r="J89"/>
  <c r="E88"/>
  <c r="D87"/>
  <c r="D88" s="1"/>
  <c r="C87"/>
  <c r="C88" s="1"/>
  <c r="G54"/>
  <c r="J53"/>
  <c r="G53"/>
  <c r="G52"/>
  <c r="G51"/>
  <c r="AA50"/>
  <c r="G50"/>
  <c r="AA49"/>
  <c r="G49"/>
  <c r="J47"/>
  <c r="G47"/>
  <c r="J46"/>
  <c r="G46"/>
  <c r="J45"/>
  <c r="AA45" s="1"/>
  <c r="G45"/>
  <c r="J44"/>
  <c r="AA44" s="1"/>
  <c r="G44"/>
  <c r="J43"/>
  <c r="AA43" s="1"/>
  <c r="G43"/>
  <c r="J42"/>
  <c r="AA42" s="1"/>
  <c r="G42"/>
  <c r="J41"/>
  <c r="AA41" s="1"/>
  <c r="G41"/>
  <c r="J40"/>
  <c r="AA40" s="1"/>
  <c r="G40"/>
  <c r="J39"/>
  <c r="AA39" s="1"/>
  <c r="G39"/>
  <c r="J38"/>
  <c r="AA38" s="1"/>
  <c r="G38"/>
  <c r="J37"/>
  <c r="AA37" s="1"/>
  <c r="G37"/>
  <c r="J36"/>
  <c r="AA36" s="1"/>
  <c r="G36"/>
  <c r="J35"/>
  <c r="AA35" s="1"/>
  <c r="G35"/>
  <c r="J34"/>
  <c r="AA34" s="1"/>
  <c r="G34"/>
  <c r="J33"/>
  <c r="AA33" s="1"/>
  <c r="G33"/>
  <c r="J32"/>
  <c r="AA32" s="1"/>
  <c r="G32"/>
  <c r="J31"/>
  <c r="AA31" s="1"/>
  <c r="G31"/>
  <c r="J30"/>
  <c r="AA30" s="1"/>
  <c r="G30"/>
  <c r="J29"/>
  <c r="AA29" s="1"/>
  <c r="G29"/>
  <c r="J28"/>
  <c r="AA28" s="1"/>
  <c r="G28"/>
  <c r="J27"/>
  <c r="AA27" s="1"/>
  <c r="G27"/>
  <c r="J26"/>
  <c r="AA26" s="1"/>
  <c r="G26"/>
  <c r="J25"/>
  <c r="AA25" s="1"/>
  <c r="G25"/>
  <c r="J24"/>
  <c r="AA24" s="1"/>
  <c r="G24"/>
  <c r="J23"/>
  <c r="AA23" s="1"/>
  <c r="G23"/>
  <c r="J22"/>
  <c r="AA22" s="1"/>
  <c r="G22"/>
  <c r="J21"/>
  <c r="AA21" s="1"/>
  <c r="G21"/>
  <c r="J20"/>
  <c r="AA20" s="1"/>
  <c r="G20"/>
  <c r="J19"/>
  <c r="AA19" s="1"/>
  <c r="G19"/>
  <c r="J18"/>
  <c r="AA18" s="1"/>
  <c r="G18"/>
  <c r="J17"/>
  <c r="AA17" s="1"/>
  <c r="G17"/>
  <c r="J16"/>
  <c r="AA16" s="1"/>
  <c r="G16"/>
  <c r="J15"/>
  <c r="AA15" s="1"/>
  <c r="G15"/>
  <c r="J14"/>
  <c r="AA14" s="1"/>
  <c r="G14"/>
  <c r="J13"/>
  <c r="AA13" s="1"/>
  <c r="G13"/>
  <c r="J12"/>
  <c r="AA12" s="1"/>
  <c r="G12"/>
  <c r="J11"/>
  <c r="AA11" s="1"/>
  <c r="G11"/>
  <c r="J10"/>
  <c r="G10"/>
  <c r="L8"/>
  <c r="M8" s="1"/>
  <c r="N8" s="1"/>
  <c r="O8" s="1"/>
  <c r="P8" s="1"/>
  <c r="Q8" s="1"/>
  <c r="R8" s="1"/>
  <c r="S8" s="1"/>
  <c r="T8" s="1"/>
  <c r="U8" s="1"/>
  <c r="V8" s="1"/>
  <c r="W8" s="1"/>
  <c r="X8" s="1"/>
  <c r="Y8" l="1"/>
  <c r="Z8" s="1"/>
  <c r="J88"/>
  <c r="J87"/>
  <c r="AA10"/>
  <c r="AA87" s="1"/>
  <c r="J90"/>
  <c r="C93" s="1"/>
</calcChain>
</file>

<file path=xl/sharedStrings.xml><?xml version="1.0" encoding="utf-8"?>
<sst xmlns="http://schemas.openxmlformats.org/spreadsheetml/2006/main" count="184" uniqueCount="108">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</sst>
</file>

<file path=xl/styles.xml><?xml version="1.0" encoding="utf-8"?>
<styleSheet xmlns="http://schemas.openxmlformats.org/spreadsheetml/2006/main">
  <numFmts count="5">
    <numFmt numFmtId="164" formatCode="_ * #,##0.00_)_ ;_ * \(#,##0.00\)_ ;_ * \-??_)_ ;_ @_ "/>
    <numFmt numFmtId="165" formatCode="0\ %"/>
    <numFmt numFmtId="166" formatCode="[$-C0C]dd/mmm"/>
    <numFmt numFmtId="167" formatCode="\\;;;"/>
    <numFmt numFmtId="168" formatCode="#,##0.00_);\(#,##0.00\)"/>
  </numFmts>
  <fonts count="23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1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1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3" xfId="1" applyFont="1" applyBorder="1" applyAlignment="1" applyProtection="1">
      <alignment wrapText="1"/>
    </xf>
    <xf numFmtId="164" fontId="2" fillId="11" borderId="35" xfId="1" applyFont="1" applyFill="1" applyBorder="1" applyAlignment="1" applyProtection="1">
      <alignment wrapText="1"/>
    </xf>
    <xf numFmtId="39" fontId="2" fillId="11" borderId="34" xfId="1" applyNumberFormat="1" applyFont="1" applyFill="1" applyBorder="1" applyAlignment="1" applyProtection="1">
      <alignment wrapText="1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2" borderId="22" xfId="10" applyBorder="1" applyAlignment="1" applyProtection="1">
      <protection locked="0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4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168" fontId="2" fillId="0" borderId="1" xfId="1" applyNumberFormat="1" applyFont="1" applyBorder="1" applyAlignment="1" applyProtection="1">
      <alignment wrapText="1"/>
    </xf>
  </cellXfs>
  <cellStyles count="11">
    <cellStyle name="Bad" xfId="10" builtinId="27"/>
    <cellStyle name="Comma" xfId="1" builtinId="3"/>
    <cellStyle name="Excel Built-in 60% - Accent4" xfId="7"/>
    <cellStyle name="Excel Built-in Bad" xfId="6"/>
    <cellStyle name="Excel Built-in Good" xfId="4"/>
    <cellStyle name="Excel Built-in Neutral" xfId="5"/>
    <cellStyle name="Excel Built-in Normal" xfId="3"/>
    <cellStyle name="Good" xfId="8" builtinId="26"/>
    <cellStyle name="Neutral" xfId="9" builtinId="28"/>
    <cellStyle name="Normal" xfId="0" builtinId="0"/>
    <cellStyle name="Normal 2" xfId="2"/>
  </cellStyles>
  <dxfs count="7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98"/>
  <sheetViews>
    <sheetView showGridLines="0" tabSelected="1" topLeftCell="A62" workbookViewId="0">
      <selection activeCell="B83" sqref="B83"/>
    </sheetView>
  </sheetViews>
  <sheetFormatPr defaultColWidth="10.6640625" defaultRowHeight="14.4"/>
  <cols>
    <col min="1" max="1" width="10.44140625" style="1" customWidth="1"/>
    <col min="2" max="2" width="76.44140625" style="1" bestFit="1" customWidth="1"/>
    <col min="3" max="3" width="8.6640625" style="2" customWidth="1"/>
    <col min="4" max="4" width="8.109375" style="2" customWidth="1"/>
    <col min="5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>
      <c r="A1" s="158" t="s">
        <v>0</v>
      </c>
      <c r="B1" s="158"/>
      <c r="C1" s="7"/>
      <c r="D1" s="159" t="s">
        <v>1</v>
      </c>
      <c r="E1" s="159"/>
      <c r="F1" s="159"/>
      <c r="G1" s="159"/>
      <c r="H1" s="159"/>
      <c r="I1" s="159"/>
      <c r="J1" s="159"/>
      <c r="K1" s="159"/>
      <c r="L1" s="159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>
      <c r="A2" s="158" t="s">
        <v>3</v>
      </c>
      <c r="B2" s="158"/>
      <c r="C2" s="7"/>
      <c r="D2" s="11"/>
      <c r="E2" s="11"/>
      <c r="F2" s="158" t="s">
        <v>4</v>
      </c>
      <c r="G2" s="158"/>
      <c r="H2" s="158"/>
      <c r="I2" s="158"/>
      <c r="J2" s="158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6.2" thickBot="1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thickBot="1">
      <c r="C6" s="14"/>
      <c r="D6" s="14"/>
      <c r="E6" s="14"/>
      <c r="F6" s="14"/>
      <c r="H6" s="3"/>
      <c r="I6" s="4"/>
      <c r="J6" s="4"/>
      <c r="K6" s="147" t="s">
        <v>9</v>
      </c>
      <c r="L6" s="147"/>
      <c r="M6" s="147"/>
      <c r="N6" s="147"/>
      <c r="O6" s="147"/>
      <c r="P6" s="147"/>
      <c r="Q6" s="147"/>
      <c r="R6" s="147"/>
      <c r="S6" s="147" t="s">
        <v>10</v>
      </c>
      <c r="T6" s="147"/>
      <c r="U6" s="147"/>
      <c r="V6" s="147"/>
      <c r="W6" s="155" t="s">
        <v>93</v>
      </c>
      <c r="X6" s="156"/>
      <c r="Y6" s="156"/>
      <c r="Z6" s="157"/>
      <c r="AA6" s="10"/>
    </row>
    <row r="7" spans="1:28" ht="19.5" customHeight="1" thickBot="1">
      <c r="A7" s="148" t="s">
        <v>11</v>
      </c>
      <c r="B7" s="149" t="s">
        <v>12</v>
      </c>
      <c r="C7" s="150" t="s">
        <v>13</v>
      </c>
      <c r="D7" s="150"/>
      <c r="E7" s="150"/>
      <c r="F7" s="150"/>
      <c r="G7" s="151" t="s">
        <v>14</v>
      </c>
      <c r="H7" s="152" t="s">
        <v>15</v>
      </c>
      <c r="I7" s="153" t="s">
        <v>16</v>
      </c>
      <c r="J7" s="153" t="s">
        <v>17</v>
      </c>
      <c r="K7" s="154" t="s">
        <v>18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43" t="s">
        <v>19</v>
      </c>
      <c r="AB7" s="144" t="s">
        <v>20</v>
      </c>
    </row>
    <row r="8" spans="1:28" ht="18.75" customHeight="1" thickBot="1">
      <c r="A8" s="148"/>
      <c r="B8" s="149"/>
      <c r="C8" s="20" t="s">
        <v>21</v>
      </c>
      <c r="D8" s="20" t="s">
        <v>22</v>
      </c>
      <c r="E8" s="20" t="s">
        <v>23</v>
      </c>
      <c r="F8" s="20" t="s">
        <v>24</v>
      </c>
      <c r="G8" s="151"/>
      <c r="H8" s="152"/>
      <c r="I8" s="153"/>
      <c r="J8" s="153"/>
      <c r="K8" s="21">
        <v>43838</v>
      </c>
      <c r="L8" s="22">
        <f t="shared" ref="L8:Y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>Y8+7</f>
        <v>43943</v>
      </c>
      <c r="AA8" s="143"/>
      <c r="AB8" s="144"/>
    </row>
    <row r="9" spans="1:28" ht="18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1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18"/>
      <c r="W49" s="73"/>
      <c r="X49" s="116"/>
      <c r="Y49" s="73"/>
      <c r="Z49" s="52"/>
      <c r="AA49" s="44">
        <f>I49-J49</f>
        <v>-1.75</v>
      </c>
      <c r="AB49" s="48"/>
    </row>
    <row r="50" spans="1:28" s="46" customFormat="1" ht="15.6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18"/>
      <c r="W50" s="73"/>
      <c r="X50" s="117"/>
      <c r="Y50" s="73"/>
      <c r="Z50" s="52"/>
      <c r="AA50" s="44">
        <f>I50-J50</f>
        <v>-5</v>
      </c>
      <c r="AB50" s="48"/>
    </row>
    <row r="51" spans="1:28" s="46" customFormat="1" ht="15.6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18"/>
      <c r="W51" s="73"/>
      <c r="X51" s="117"/>
      <c r="Y51" s="73"/>
      <c r="Z51" s="52"/>
      <c r="AA51" s="94"/>
      <c r="AB51" s="76"/>
    </row>
    <row r="52" spans="1:28" s="46" customFormat="1" ht="15.6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18"/>
      <c r="W52" s="53"/>
      <c r="X52" s="68"/>
      <c r="Y52" s="73"/>
      <c r="Z52" s="52"/>
      <c r="AA52" s="94"/>
      <c r="AB52" s="76"/>
    </row>
    <row r="53" spans="1:28" s="46" customFormat="1" ht="15.6">
      <c r="A53" s="131">
        <v>5</v>
      </c>
      <c r="B53" s="139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75</v>
      </c>
      <c r="H53" s="39" t="s">
        <v>6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18"/>
      <c r="W53" s="73"/>
      <c r="X53" s="117"/>
      <c r="Y53" s="73"/>
      <c r="Z53" s="52"/>
      <c r="AA53" s="94"/>
      <c r="AB53" s="76"/>
    </row>
    <row r="54" spans="1:28" s="46" customFormat="1" ht="15.6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18"/>
      <c r="W54" s="73"/>
      <c r="X54" s="117"/>
      <c r="Y54" s="73"/>
      <c r="Z54" s="52"/>
      <c r="AA54" s="94"/>
      <c r="AB54" s="76"/>
    </row>
    <row r="55" spans="1:28" s="46" customFormat="1" ht="15.6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19"/>
      <c r="W56" s="73"/>
      <c r="X56" s="73"/>
      <c r="Y56" s="73"/>
      <c r="Z56" s="52"/>
      <c r="AA56" s="94"/>
      <c r="AB56" s="76"/>
    </row>
    <row r="57" spans="1:28" s="46" customFormat="1" ht="15.6">
      <c r="A57" s="35">
        <v>9</v>
      </c>
      <c r="B57" s="127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3"/>
      <c r="X57" s="124"/>
      <c r="Y57" s="73"/>
      <c r="Z57" s="52"/>
      <c r="AA57" s="94"/>
      <c r="AB57" s="76"/>
    </row>
    <row r="58" spans="1:28" s="46" customFormat="1" ht="15.6">
      <c r="A58" s="35">
        <v>10</v>
      </c>
      <c r="B58" s="127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26"/>
      <c r="X58" s="120"/>
      <c r="Y58" s="73"/>
      <c r="Z58" s="52"/>
      <c r="AA58" s="94"/>
      <c r="AB58" s="76"/>
    </row>
    <row r="59" spans="1:28" s="46" customFormat="1" ht="15.6">
      <c r="A59" s="35">
        <v>11</v>
      </c>
      <c r="B59" s="127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5"/>
      <c r="X59" s="120"/>
      <c r="Y59" s="73"/>
      <c r="Z59" s="52"/>
      <c r="AA59" s="94"/>
      <c r="AB59" s="76"/>
    </row>
    <row r="60" spans="1:28" s="46" customFormat="1" ht="15.6">
      <c r="A60" s="35">
        <v>12</v>
      </c>
      <c r="B60" s="127" t="s">
        <v>83</v>
      </c>
      <c r="C60" s="122">
        <v>0</v>
      </c>
      <c r="D60" s="122">
        <v>0</v>
      </c>
      <c r="E60" s="122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0"/>
      <c r="X60" s="120"/>
      <c r="Y60" s="73"/>
      <c r="Z60" s="52"/>
      <c r="AA60" s="94"/>
      <c r="AB60" s="76"/>
    </row>
    <row r="61" spans="1:28" s="46" customFormat="1" ht="15.6">
      <c r="A61" s="35">
        <v>13</v>
      </c>
      <c r="B61" s="127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0"/>
      <c r="X61" s="120"/>
      <c r="Y61" s="73"/>
      <c r="Z61" s="52"/>
      <c r="AA61" s="94"/>
      <c r="AB61" s="76"/>
    </row>
    <row r="62" spans="1:28" s="46" customFormat="1" ht="15.6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0"/>
      <c r="Y62" s="73"/>
      <c r="Z62" s="52"/>
      <c r="AA62" s="94"/>
      <c r="AB62" s="76"/>
    </row>
    <row r="63" spans="1:28" s="46" customFormat="1" ht="15.6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0"/>
      <c r="Y63" s="73"/>
      <c r="Z63" s="52"/>
      <c r="AA63" s="94"/>
      <c r="AB63" s="76"/>
    </row>
    <row r="64" spans="1:28" s="46" customFormat="1" ht="15.6">
      <c r="A64" s="131">
        <v>16</v>
      </c>
      <c r="B64" s="132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6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0"/>
      <c r="Y64" s="73"/>
      <c r="Z64" s="52"/>
      <c r="AA64" s="94"/>
      <c r="AB64" s="76"/>
    </row>
    <row r="65" spans="1:28" s="46" customFormat="1" ht="15.6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2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>
      <c r="A66" s="35">
        <v>18</v>
      </c>
      <c r="B66" s="77" t="s">
        <v>86</v>
      </c>
      <c r="C66" s="133">
        <v>0</v>
      </c>
      <c r="D66" s="133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8">
      <c r="A67" s="35"/>
      <c r="B67" s="24" t="s">
        <v>89</v>
      </c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30"/>
      <c r="Y67" s="73"/>
      <c r="Z67" s="52"/>
      <c r="AA67" s="94"/>
      <c r="AB67" s="76"/>
    </row>
    <row r="68" spans="1:28" s="86" customFormat="1">
      <c r="A68" s="35">
        <v>1</v>
      </c>
      <c r="B68" s="64" t="s">
        <v>90</v>
      </c>
      <c r="C68" s="37">
        <v>3</v>
      </c>
      <c r="D68" s="37">
        <v>3</v>
      </c>
      <c r="E68" s="37">
        <v>3</v>
      </c>
      <c r="F68" s="37">
        <v>3</v>
      </c>
      <c r="G68" s="71">
        <f>VLOOKUP(H68,Feuil2!$A$1:$B$3,2,0)</f>
        <v>0</v>
      </c>
      <c r="H68" s="39" t="s">
        <v>2</v>
      </c>
      <c r="I68" s="40">
        <v>12</v>
      </c>
      <c r="J68" s="40">
        <f t="shared" ref="J68:J69" si="7">SUM(C68:F68)</f>
        <v>12</v>
      </c>
      <c r="K68" s="42"/>
      <c r="L68" s="42"/>
      <c r="M68" s="42"/>
      <c r="N68" s="43"/>
      <c r="O68" s="42"/>
      <c r="P68" s="42"/>
      <c r="Q68" s="42"/>
      <c r="R68" s="42"/>
      <c r="S68" s="42"/>
      <c r="T68" s="42"/>
      <c r="U68" s="42"/>
      <c r="V68" s="43"/>
      <c r="W68" s="42"/>
      <c r="X68" s="120"/>
      <c r="Y68" s="42"/>
      <c r="Z68" s="43"/>
      <c r="AA68" s="44"/>
      <c r="AB68" s="48"/>
    </row>
    <row r="69" spans="1:28" s="86" customFormat="1">
      <c r="A69" s="35">
        <v>2</v>
      </c>
      <c r="B69" s="64" t="s">
        <v>91</v>
      </c>
      <c r="C69" s="37">
        <v>0</v>
      </c>
      <c r="D69" s="37">
        <v>7</v>
      </c>
      <c r="E69" s="37">
        <v>0</v>
      </c>
      <c r="F69" s="37">
        <v>0</v>
      </c>
      <c r="G69" s="71">
        <f>VLOOKUP(H69,Feuil2!$A$1:$B$3,2,0)</f>
        <v>0</v>
      </c>
      <c r="H69" s="39" t="s">
        <v>2</v>
      </c>
      <c r="I69" s="40">
        <v>5</v>
      </c>
      <c r="J69" s="40">
        <f t="shared" si="7"/>
        <v>7</v>
      </c>
      <c r="K69" s="42"/>
      <c r="L69" s="42"/>
      <c r="M69" s="42"/>
      <c r="N69" s="43"/>
      <c r="O69" s="42"/>
      <c r="P69" s="42"/>
      <c r="Q69" s="42"/>
      <c r="R69" s="42"/>
      <c r="S69" s="42"/>
      <c r="T69" s="42"/>
      <c r="U69" s="42"/>
      <c r="V69" s="43"/>
      <c r="W69" s="42"/>
      <c r="X69" s="124"/>
      <c r="Y69" s="137"/>
      <c r="Z69" s="43"/>
      <c r="AA69" s="44"/>
      <c r="AB69" s="48"/>
    </row>
    <row r="70" spans="1:28" s="86" customFormat="1">
      <c r="A70" s="35">
        <v>3</v>
      </c>
      <c r="B70" s="64" t="s">
        <v>92</v>
      </c>
      <c r="C70" s="37">
        <v>0</v>
      </c>
      <c r="D70" s="37">
        <v>0</v>
      </c>
      <c r="E70" s="37">
        <v>0.75</v>
      </c>
      <c r="F70" s="37">
        <v>0</v>
      </c>
      <c r="G70" s="71">
        <f>VLOOKUP(H70,Feuil2!$A$1:$B$3,2,0)</f>
        <v>0</v>
      </c>
      <c r="H70" s="39" t="s">
        <v>2</v>
      </c>
      <c r="I70" s="40">
        <v>1</v>
      </c>
      <c r="J70" s="40">
        <f>SUM(C70:G70)</f>
        <v>0.75</v>
      </c>
      <c r="K70" s="42"/>
      <c r="L70" s="42"/>
      <c r="M70" s="42"/>
      <c r="N70" s="43"/>
      <c r="O70" s="42"/>
      <c r="P70" s="42"/>
      <c r="Q70" s="42"/>
      <c r="R70" s="42"/>
      <c r="S70" s="42"/>
      <c r="T70" s="42"/>
      <c r="U70" s="42"/>
      <c r="V70" s="43"/>
      <c r="W70" s="42"/>
      <c r="X70" s="138"/>
      <c r="Y70" s="137"/>
      <c r="Z70" s="43"/>
      <c r="AA70" s="44"/>
      <c r="AB70" s="48"/>
    </row>
    <row r="71" spans="1:28" s="86" customFormat="1">
      <c r="A71" s="35">
        <v>4</v>
      </c>
      <c r="B71" s="64" t="s">
        <v>94</v>
      </c>
      <c r="C71" s="37">
        <v>0</v>
      </c>
      <c r="D71" s="37">
        <v>0</v>
      </c>
      <c r="E71" s="37">
        <v>1.25</v>
      </c>
      <c r="F71" s="37">
        <v>0</v>
      </c>
      <c r="G71" s="71">
        <f>VLOOKUP(H71,Feuil2!$A$1:$B$3,2,0)</f>
        <v>0</v>
      </c>
      <c r="H71" s="39" t="s">
        <v>2</v>
      </c>
      <c r="I71" s="40">
        <v>2</v>
      </c>
      <c r="J71" s="40">
        <f t="shared" ref="J71:J85" si="8">SUM(C71:G71)</f>
        <v>1.25</v>
      </c>
      <c r="K71" s="42"/>
      <c r="L71" s="42"/>
      <c r="M71" s="42"/>
      <c r="N71" s="43"/>
      <c r="O71" s="42"/>
      <c r="P71" s="42"/>
      <c r="Q71" s="42"/>
      <c r="R71" s="42"/>
      <c r="S71" s="42"/>
      <c r="T71" s="42"/>
      <c r="U71" s="42"/>
      <c r="V71" s="43"/>
      <c r="W71" s="42"/>
      <c r="X71" s="138"/>
      <c r="Y71" s="137"/>
      <c r="Z71" s="43"/>
      <c r="AA71" s="44"/>
      <c r="AB71" s="48"/>
    </row>
    <row r="72" spans="1:28" s="86" customFormat="1">
      <c r="A72" s="35">
        <v>5</v>
      </c>
      <c r="B72" s="64" t="s">
        <v>95</v>
      </c>
      <c r="C72" s="37">
        <v>0</v>
      </c>
      <c r="D72" s="37">
        <v>0</v>
      </c>
      <c r="E72" s="37">
        <v>1</v>
      </c>
      <c r="F72" s="37">
        <v>0</v>
      </c>
      <c r="G72" s="71">
        <f>VLOOKUP(H72,Feuil2!$A$1:$B$3,2,0)</f>
        <v>0</v>
      </c>
      <c r="H72" s="39" t="s">
        <v>2</v>
      </c>
      <c r="I72" s="40">
        <v>1</v>
      </c>
      <c r="J72" s="40">
        <f t="shared" si="8"/>
        <v>1</v>
      </c>
      <c r="K72" s="42"/>
      <c r="L72" s="42"/>
      <c r="M72" s="42"/>
      <c r="N72" s="43"/>
      <c r="O72" s="42"/>
      <c r="P72" s="42"/>
      <c r="Q72" s="42"/>
      <c r="R72" s="42"/>
      <c r="S72" s="42"/>
      <c r="T72" s="42"/>
      <c r="U72" s="42"/>
      <c r="V72" s="43"/>
      <c r="W72" s="42"/>
      <c r="X72" s="138"/>
      <c r="Y72" s="137"/>
      <c r="Z72" s="43"/>
      <c r="AA72" s="44"/>
      <c r="AB72" s="48"/>
    </row>
    <row r="73" spans="1:28" s="86" customFormat="1">
      <c r="A73" s="35">
        <v>6</v>
      </c>
      <c r="B73" s="64" t="s">
        <v>96</v>
      </c>
      <c r="C73" s="37">
        <v>0</v>
      </c>
      <c r="D73" s="37">
        <v>0</v>
      </c>
      <c r="E73" s="37">
        <v>2</v>
      </c>
      <c r="F73" s="37">
        <v>0</v>
      </c>
      <c r="G73" s="71">
        <f>VLOOKUP(H73,Feuil2!$A$1:$B$3,2,0)</f>
        <v>0</v>
      </c>
      <c r="H73" s="39" t="s">
        <v>2</v>
      </c>
      <c r="I73" s="40">
        <v>0</v>
      </c>
      <c r="J73" s="40">
        <f t="shared" si="8"/>
        <v>2</v>
      </c>
      <c r="K73" s="42"/>
      <c r="L73" s="42"/>
      <c r="M73" s="42"/>
      <c r="N73" s="43"/>
      <c r="O73" s="42"/>
      <c r="P73" s="42"/>
      <c r="Q73" s="42"/>
      <c r="R73" s="42"/>
      <c r="S73" s="42"/>
      <c r="T73" s="42"/>
      <c r="U73" s="42"/>
      <c r="V73" s="43"/>
      <c r="W73" s="42"/>
      <c r="X73" s="138"/>
      <c r="Y73" s="137"/>
      <c r="Z73" s="43"/>
      <c r="AA73" s="44"/>
      <c r="AB73" s="48"/>
    </row>
    <row r="74" spans="1:28" s="86" customFormat="1">
      <c r="A74" s="35">
        <v>7</v>
      </c>
      <c r="B74" s="64" t="s">
        <v>97</v>
      </c>
      <c r="C74" s="37">
        <v>2</v>
      </c>
      <c r="D74" s="37">
        <v>0</v>
      </c>
      <c r="E74" s="37">
        <v>0</v>
      </c>
      <c r="F74" s="37">
        <v>1</v>
      </c>
      <c r="G74" s="71">
        <f>VLOOKUP(H74,Feuil2!$A$1:$B$3,2,0)</f>
        <v>0</v>
      </c>
      <c r="H74" s="39" t="s">
        <v>2</v>
      </c>
      <c r="I74" s="40">
        <v>1</v>
      </c>
      <c r="J74" s="40">
        <f t="shared" si="8"/>
        <v>3</v>
      </c>
      <c r="K74" s="42"/>
      <c r="L74" s="42"/>
      <c r="M74" s="42"/>
      <c r="N74" s="43"/>
      <c r="O74" s="42"/>
      <c r="P74" s="42"/>
      <c r="Q74" s="42"/>
      <c r="R74" s="42"/>
      <c r="S74" s="42"/>
      <c r="T74" s="42"/>
      <c r="U74" s="42"/>
      <c r="V74" s="43"/>
      <c r="W74" s="42"/>
      <c r="X74" s="138"/>
      <c r="Y74" s="42"/>
      <c r="Z74" s="43"/>
      <c r="AA74" s="44"/>
      <c r="AB74" s="48"/>
    </row>
    <row r="75" spans="1:28" s="86" customFormat="1">
      <c r="A75" s="35" t="s">
        <v>101</v>
      </c>
      <c r="B75" s="64" t="s">
        <v>102</v>
      </c>
      <c r="C75" s="37">
        <v>4</v>
      </c>
      <c r="D75" s="37">
        <v>0</v>
      </c>
      <c r="E75" s="37">
        <v>0</v>
      </c>
      <c r="F75" s="37">
        <v>0</v>
      </c>
      <c r="G75" s="71">
        <f>VLOOKUP(H75,Feuil2!$A$1:$B$3,2,0)</f>
        <v>0</v>
      </c>
      <c r="H75" s="39" t="s">
        <v>2</v>
      </c>
      <c r="I75" s="40">
        <v>2</v>
      </c>
      <c r="J75" s="40">
        <f t="shared" si="8"/>
        <v>4</v>
      </c>
      <c r="K75" s="42"/>
      <c r="L75" s="42"/>
      <c r="M75" s="42"/>
      <c r="N75" s="43"/>
      <c r="O75" s="42"/>
      <c r="P75" s="42"/>
      <c r="Q75" s="42"/>
      <c r="R75" s="42"/>
      <c r="S75" s="42"/>
      <c r="T75" s="42"/>
      <c r="U75" s="42"/>
      <c r="V75" s="43"/>
      <c r="W75" s="42"/>
      <c r="X75" s="138"/>
      <c r="Y75" s="42"/>
      <c r="Z75" s="43"/>
      <c r="AA75" s="44"/>
      <c r="AB75" s="48"/>
    </row>
    <row r="76" spans="1:28" s="86" customFormat="1">
      <c r="A76" s="35">
        <v>10</v>
      </c>
      <c r="B76" s="64" t="s">
        <v>98</v>
      </c>
      <c r="C76" s="37">
        <v>2</v>
      </c>
      <c r="D76" s="37">
        <v>0</v>
      </c>
      <c r="E76" s="37">
        <v>0</v>
      </c>
      <c r="F76" s="37">
        <v>0</v>
      </c>
      <c r="G76" s="71">
        <f>VLOOKUP(H76,Feuil2!$A$1:$B$3,2,0)</f>
        <v>0</v>
      </c>
      <c r="H76" s="39" t="s">
        <v>2</v>
      </c>
      <c r="I76" s="40">
        <v>4</v>
      </c>
      <c r="J76" s="40">
        <f t="shared" si="8"/>
        <v>2</v>
      </c>
      <c r="K76" s="42"/>
      <c r="L76" s="42"/>
      <c r="M76" s="42"/>
      <c r="N76" s="43"/>
      <c r="O76" s="42"/>
      <c r="P76" s="42"/>
      <c r="Q76" s="42"/>
      <c r="R76" s="42"/>
      <c r="S76" s="42"/>
      <c r="T76" s="42"/>
      <c r="U76" s="42"/>
      <c r="V76" s="43"/>
      <c r="W76" s="42"/>
      <c r="X76" s="138"/>
      <c r="Y76" s="42"/>
      <c r="Z76" s="43"/>
      <c r="AA76" s="44"/>
      <c r="AB76" s="48"/>
    </row>
    <row r="77" spans="1:28" s="86" customFormat="1">
      <c r="A77" s="35">
        <v>11</v>
      </c>
      <c r="B77" s="64" t="s">
        <v>99</v>
      </c>
      <c r="C77" s="37">
        <v>2</v>
      </c>
      <c r="D77" s="37">
        <v>0</v>
      </c>
      <c r="E77" s="37">
        <v>0</v>
      </c>
      <c r="F77" s="37">
        <v>0</v>
      </c>
      <c r="G77" s="71">
        <f>VLOOKUP(H77,Feuil2!$A$1:$B$3,2,0)</f>
        <v>0</v>
      </c>
      <c r="H77" s="39" t="s">
        <v>2</v>
      </c>
      <c r="I77" s="40">
        <v>5</v>
      </c>
      <c r="J77" s="40">
        <f t="shared" si="8"/>
        <v>2</v>
      </c>
      <c r="K77" s="42"/>
      <c r="L77" s="42"/>
      <c r="M77" s="42"/>
      <c r="N77" s="43"/>
      <c r="O77" s="42"/>
      <c r="P77" s="42"/>
      <c r="Q77" s="42"/>
      <c r="R77" s="42"/>
      <c r="S77" s="42"/>
      <c r="T77" s="42"/>
      <c r="U77" s="42"/>
      <c r="V77" s="43"/>
      <c r="W77" s="42"/>
      <c r="X77" s="138"/>
      <c r="Y77" s="42"/>
      <c r="Z77" s="43"/>
      <c r="AA77" s="44"/>
      <c r="AB77" s="48"/>
    </row>
    <row r="78" spans="1:28" s="86" customFormat="1">
      <c r="A78" s="35">
        <v>12</v>
      </c>
      <c r="B78" s="64" t="s">
        <v>105</v>
      </c>
      <c r="C78" s="37">
        <v>2</v>
      </c>
      <c r="D78" s="37">
        <v>0</v>
      </c>
      <c r="E78" s="37">
        <v>0</v>
      </c>
      <c r="F78" s="37">
        <v>0</v>
      </c>
      <c r="G78" s="71">
        <f>VLOOKUP(H78,Feuil2!$A$1:$B$3,2,0)</f>
        <v>0</v>
      </c>
      <c r="H78" s="39" t="s">
        <v>2</v>
      </c>
      <c r="I78" s="40">
        <v>6</v>
      </c>
      <c r="J78" s="40">
        <f t="shared" si="8"/>
        <v>2</v>
      </c>
      <c r="K78" s="42"/>
      <c r="L78" s="42"/>
      <c r="M78" s="42"/>
      <c r="N78" s="43"/>
      <c r="O78" s="42"/>
      <c r="P78" s="42"/>
      <c r="Q78" s="42"/>
      <c r="R78" s="42"/>
      <c r="S78" s="42"/>
      <c r="T78" s="42"/>
      <c r="U78" s="42"/>
      <c r="V78" s="43"/>
      <c r="W78" s="42"/>
      <c r="X78" s="138"/>
      <c r="Y78" s="42"/>
      <c r="Z78" s="43"/>
      <c r="AA78" s="44"/>
      <c r="AB78" s="48"/>
    </row>
    <row r="79" spans="1:28" s="86" customFormat="1">
      <c r="A79" s="35">
        <v>13</v>
      </c>
      <c r="B79" s="64" t="s">
        <v>100</v>
      </c>
      <c r="C79" s="37">
        <v>2</v>
      </c>
      <c r="D79" s="37">
        <v>0</v>
      </c>
      <c r="E79" s="37">
        <v>0</v>
      </c>
      <c r="F79" s="37">
        <v>2</v>
      </c>
      <c r="G79" s="71">
        <f>VLOOKUP(H79,Feuil2!$A$1:$B$3,2,0)</f>
        <v>0</v>
      </c>
      <c r="H79" s="39" t="s">
        <v>2</v>
      </c>
      <c r="I79" s="40">
        <v>7</v>
      </c>
      <c r="J79" s="40">
        <f t="shared" si="8"/>
        <v>4</v>
      </c>
      <c r="K79" s="42"/>
      <c r="L79" s="42"/>
      <c r="M79" s="42"/>
      <c r="N79" s="43"/>
      <c r="O79" s="42"/>
      <c r="P79" s="42"/>
      <c r="Q79" s="42"/>
      <c r="R79" s="42"/>
      <c r="S79" s="42"/>
      <c r="T79" s="42"/>
      <c r="U79" s="42"/>
      <c r="V79" s="43"/>
      <c r="W79" s="42"/>
      <c r="X79" s="138"/>
      <c r="Y79" s="42"/>
      <c r="Z79" s="43"/>
      <c r="AA79" s="44"/>
      <c r="AB79" s="48"/>
    </row>
    <row r="80" spans="1:28" s="86" customFormat="1">
      <c r="A80" s="35">
        <v>14</v>
      </c>
      <c r="B80" s="64" t="s">
        <v>103</v>
      </c>
      <c r="C80" s="37">
        <v>0.5</v>
      </c>
      <c r="D80" s="37">
        <v>0</v>
      </c>
      <c r="E80" s="37">
        <v>0</v>
      </c>
      <c r="F80" s="37">
        <v>0</v>
      </c>
      <c r="G80" s="71">
        <f>VLOOKUP(H80,Feuil2!$A$1:$B$3,2,0)</f>
        <v>0</v>
      </c>
      <c r="H80" s="39" t="s">
        <v>2</v>
      </c>
      <c r="I80" s="40">
        <v>8</v>
      </c>
      <c r="J80" s="40">
        <f t="shared" si="8"/>
        <v>0.5</v>
      </c>
      <c r="K80" s="42"/>
      <c r="L80" s="42"/>
      <c r="M80" s="42"/>
      <c r="N80" s="43"/>
      <c r="O80" s="42"/>
      <c r="P80" s="42"/>
      <c r="Q80" s="42"/>
      <c r="R80" s="42"/>
      <c r="S80" s="42"/>
      <c r="T80" s="42"/>
      <c r="U80" s="42"/>
      <c r="V80" s="43"/>
      <c r="W80" s="42"/>
      <c r="X80" s="138"/>
      <c r="Y80" s="42"/>
      <c r="Z80" s="43"/>
      <c r="AA80" s="44"/>
      <c r="AB80" s="48"/>
    </row>
    <row r="81" spans="1:28" s="86" customFormat="1">
      <c r="A81" s="35">
        <v>15</v>
      </c>
      <c r="B81" s="64" t="s">
        <v>104</v>
      </c>
      <c r="C81" s="37">
        <v>2</v>
      </c>
      <c r="D81" s="37">
        <v>0</v>
      </c>
      <c r="E81" s="37">
        <v>0</v>
      </c>
      <c r="F81" s="37">
        <v>0</v>
      </c>
      <c r="G81" s="71">
        <f>VLOOKUP(H81,Feuil2!$A$1:$B$3,2,0)</f>
        <v>0</v>
      </c>
      <c r="H81" s="39" t="s">
        <v>2</v>
      </c>
      <c r="I81" s="40">
        <v>8</v>
      </c>
      <c r="J81" s="40">
        <f t="shared" si="8"/>
        <v>2</v>
      </c>
      <c r="K81" s="42"/>
      <c r="L81" s="42"/>
      <c r="M81" s="42"/>
      <c r="N81" s="43"/>
      <c r="O81" s="42"/>
      <c r="P81" s="42"/>
      <c r="Q81" s="42"/>
      <c r="R81" s="42"/>
      <c r="S81" s="42"/>
      <c r="T81" s="42"/>
      <c r="U81" s="42"/>
      <c r="V81" s="43"/>
      <c r="W81" s="42"/>
      <c r="X81" s="138"/>
      <c r="Y81" s="42"/>
      <c r="Z81" s="43"/>
      <c r="AA81" s="44"/>
      <c r="AB81" s="48"/>
    </row>
    <row r="82" spans="1:28" s="86" customFormat="1">
      <c r="A82" s="35">
        <v>16</v>
      </c>
      <c r="B82" s="64" t="s">
        <v>106</v>
      </c>
      <c r="C82" s="37">
        <v>0</v>
      </c>
      <c r="D82" s="37">
        <v>0</v>
      </c>
      <c r="E82" s="37">
        <v>3.25</v>
      </c>
      <c r="F82" s="37">
        <v>0</v>
      </c>
      <c r="G82" s="71">
        <f>VLOOKUP(H82,Feuil2!$A$1:$B$3,2,0)</f>
        <v>0</v>
      </c>
      <c r="H82" s="39" t="s">
        <v>2</v>
      </c>
      <c r="I82" s="40">
        <v>2</v>
      </c>
      <c r="J82" s="40">
        <f t="shared" si="8"/>
        <v>3.25</v>
      </c>
      <c r="K82" s="42"/>
      <c r="L82" s="42"/>
      <c r="M82" s="42"/>
      <c r="N82" s="43"/>
      <c r="O82" s="42"/>
      <c r="P82" s="42"/>
      <c r="Q82" s="42"/>
      <c r="R82" s="42"/>
      <c r="S82" s="42"/>
      <c r="T82" s="42"/>
      <c r="U82" s="42"/>
      <c r="V82" s="43"/>
      <c r="W82" s="42"/>
      <c r="X82" s="138"/>
      <c r="Y82" s="42"/>
      <c r="Z82" s="43"/>
      <c r="AA82" s="44"/>
      <c r="AB82" s="48"/>
    </row>
    <row r="83" spans="1:28" s="86" customFormat="1">
      <c r="A83" s="35">
        <v>17</v>
      </c>
      <c r="B83" s="64" t="s">
        <v>107</v>
      </c>
      <c r="C83" s="37">
        <v>0</v>
      </c>
      <c r="D83" s="37">
        <v>2</v>
      </c>
      <c r="E83" s="37">
        <v>0</v>
      </c>
      <c r="F83" s="37">
        <v>0</v>
      </c>
      <c r="G83" s="71">
        <v>0</v>
      </c>
      <c r="H83" s="39" t="s">
        <v>5</v>
      </c>
      <c r="I83" s="40">
        <v>2</v>
      </c>
      <c r="J83" s="40">
        <f>SUM(C83:G83)</f>
        <v>2</v>
      </c>
      <c r="K83" s="42"/>
      <c r="L83" s="42"/>
      <c r="M83" s="42"/>
      <c r="N83" s="43"/>
      <c r="O83" s="42"/>
      <c r="P83" s="42"/>
      <c r="Q83" s="42"/>
      <c r="R83" s="42"/>
      <c r="S83" s="42"/>
      <c r="T83" s="42"/>
      <c r="U83" s="42"/>
      <c r="V83" s="43"/>
      <c r="W83" s="42"/>
      <c r="X83" s="138"/>
      <c r="Y83" s="124"/>
      <c r="Z83" s="43"/>
      <c r="AA83" s="44"/>
      <c r="AB83" s="48"/>
    </row>
    <row r="84" spans="1:28" s="86" customFormat="1">
      <c r="A84" s="35"/>
      <c r="B84" s="64"/>
      <c r="C84" s="37"/>
      <c r="D84" s="37"/>
      <c r="E84" s="37"/>
      <c r="F84" s="37"/>
      <c r="G84" s="71" t="e">
        <f>VLOOKUP(H84,Feuil2!$A$1:$B$3,2,0)</f>
        <v>#N/A</v>
      </c>
      <c r="H84" s="39"/>
      <c r="I84" s="40"/>
      <c r="J84" s="40" t="e">
        <f t="shared" si="8"/>
        <v>#N/A</v>
      </c>
      <c r="K84" s="42"/>
      <c r="L84" s="42"/>
      <c r="M84" s="42"/>
      <c r="N84" s="43"/>
      <c r="O84" s="42"/>
      <c r="P84" s="42"/>
      <c r="Q84" s="42"/>
      <c r="R84" s="42"/>
      <c r="S84" s="42"/>
      <c r="T84" s="42"/>
      <c r="U84" s="42"/>
      <c r="V84" s="43"/>
      <c r="W84" s="42"/>
      <c r="X84" s="138"/>
      <c r="Y84" s="42"/>
      <c r="Z84" s="43"/>
      <c r="AA84" s="44"/>
      <c r="AB84" s="48"/>
    </row>
    <row r="85" spans="1:28" s="86" customFormat="1">
      <c r="A85" s="35"/>
      <c r="B85" s="64"/>
      <c r="C85" s="37"/>
      <c r="D85" s="37"/>
      <c r="E85" s="37"/>
      <c r="F85" s="37"/>
      <c r="G85" s="71" t="e">
        <f>VLOOKUP(H85,Feuil2!$A$1:$B$3,2,0)</f>
        <v>#N/A</v>
      </c>
      <c r="H85" s="39"/>
      <c r="I85" s="40"/>
      <c r="J85" s="40" t="e">
        <f t="shared" si="8"/>
        <v>#N/A</v>
      </c>
      <c r="K85" s="42"/>
      <c r="L85" s="42"/>
      <c r="M85" s="42"/>
      <c r="N85" s="43"/>
      <c r="O85" s="42"/>
      <c r="P85" s="42"/>
      <c r="Q85" s="42"/>
      <c r="R85" s="42"/>
      <c r="S85" s="42"/>
      <c r="T85" s="42"/>
      <c r="U85" s="42"/>
      <c r="V85" s="43"/>
      <c r="W85" s="42"/>
      <c r="X85" s="138"/>
      <c r="Y85" s="42"/>
      <c r="Z85" s="43"/>
      <c r="AA85" s="44"/>
      <c r="AB85" s="48"/>
    </row>
    <row r="86" spans="1:28" s="86" customFormat="1" ht="15" thickBot="1">
      <c r="A86" s="35"/>
      <c r="B86" s="64"/>
      <c r="C86" s="37"/>
      <c r="D86" s="37"/>
      <c r="E86" s="37"/>
      <c r="F86" s="37"/>
      <c r="G86" s="71"/>
      <c r="H86" s="39"/>
      <c r="I86" s="40"/>
      <c r="J86" s="40"/>
      <c r="K86" s="42"/>
      <c r="L86" s="42"/>
      <c r="M86" s="42"/>
      <c r="N86" s="43"/>
      <c r="O86" s="42"/>
      <c r="P86" s="42"/>
      <c r="Q86" s="42"/>
      <c r="R86" s="42"/>
      <c r="S86" s="42"/>
      <c r="T86" s="42"/>
      <c r="U86" s="42"/>
      <c r="V86" s="43"/>
      <c r="W86" s="42"/>
      <c r="X86" s="138"/>
      <c r="Y86" s="42"/>
      <c r="Z86" s="43"/>
      <c r="AA86" s="44"/>
      <c r="AB86" s="48"/>
    </row>
    <row r="87" spans="1:28" ht="16.5" customHeight="1" thickBot="1">
      <c r="A87" s="145" t="s">
        <v>68</v>
      </c>
      <c r="B87" s="145"/>
      <c r="C87" s="95">
        <f>SUM(C10:C86)</f>
        <v>130.5</v>
      </c>
      <c r="D87" s="160">
        <f>SUM(D10:D86)</f>
        <v>102.5</v>
      </c>
      <c r="E87" s="95">
        <f>SUM(E10:E86)</f>
        <v>103.75</v>
      </c>
      <c r="F87" s="95">
        <f>SUM(F10:F86)</f>
        <v>114</v>
      </c>
      <c r="G87" s="96"/>
      <c r="H87" s="95"/>
      <c r="I87" s="97"/>
      <c r="J87" s="95">
        <f>SUM(C87:F87)</f>
        <v>450.75</v>
      </c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128">
        <f>SUM(AA10:AA86)</f>
        <v>-0.75</v>
      </c>
      <c r="AB87" s="129"/>
    </row>
    <row r="88" spans="1:28" ht="16.95" customHeight="1" thickBot="1">
      <c r="A88" s="140" t="s">
        <v>69</v>
      </c>
      <c r="B88" s="140"/>
      <c r="C88" s="95">
        <f>117-C87</f>
        <v>-13.5</v>
      </c>
      <c r="D88" s="95">
        <f>117-D87</f>
        <v>14.5</v>
      </c>
      <c r="E88" s="95">
        <f>117-E87</f>
        <v>13.25</v>
      </c>
      <c r="F88" s="95">
        <f>117-F87</f>
        <v>3</v>
      </c>
      <c r="G88" s="96"/>
      <c r="H88" s="95"/>
      <c r="I88" s="95"/>
      <c r="J88" s="95">
        <f>SUM(C88:F88)</f>
        <v>17.25</v>
      </c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</row>
    <row r="89" spans="1:28" ht="16.95" customHeight="1" thickBot="1">
      <c r="A89" s="141" t="s">
        <v>70</v>
      </c>
      <c r="B89" s="141"/>
      <c r="C89" s="95"/>
      <c r="D89" s="95"/>
      <c r="E89" s="95"/>
      <c r="F89" s="95"/>
      <c r="G89" s="95"/>
      <c r="H89" s="95"/>
      <c r="I89" s="95"/>
      <c r="J89" s="95">
        <f>C89+D89+F89+E89</f>
        <v>0</v>
      </c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</row>
    <row r="90" spans="1:28" ht="16.95" customHeight="1" thickBot="1">
      <c r="A90" s="140" t="s">
        <v>71</v>
      </c>
      <c r="B90" s="140"/>
      <c r="C90" s="95"/>
      <c r="D90" s="95"/>
      <c r="E90" s="99"/>
      <c r="F90" s="95"/>
      <c r="G90" s="95"/>
      <c r="H90" s="95"/>
      <c r="I90" s="100">
        <f>SUM(I10:I86)</f>
        <v>470.25</v>
      </c>
      <c r="J90" s="95" t="e">
        <f>SUM(J10:J86)</f>
        <v>#N/A</v>
      </c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</row>
    <row r="91" spans="1:28" ht="13.95" customHeight="1" thickBot="1">
      <c r="A91" s="101"/>
      <c r="B91" s="101"/>
      <c r="C91" s="102"/>
      <c r="D91" s="146" t="s">
        <v>88</v>
      </c>
      <c r="E91" s="146"/>
      <c r="F91" s="146"/>
      <c r="G91" s="146"/>
      <c r="H91" s="102"/>
      <c r="I91" s="102"/>
      <c r="J91" s="102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</row>
    <row r="92" spans="1:28" ht="16.2" customHeight="1" thickBot="1">
      <c r="A92" s="141" t="s">
        <v>72</v>
      </c>
      <c r="B92" s="141"/>
      <c r="C92" s="134">
        <f>135*4</f>
        <v>540</v>
      </c>
      <c r="D92" s="136">
        <v>468</v>
      </c>
      <c r="E92" s="102"/>
      <c r="F92" s="102"/>
      <c r="G92" s="102"/>
      <c r="H92" s="102"/>
      <c r="I92" s="102"/>
      <c r="J92" s="102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</row>
    <row r="93" spans="1:28" ht="16.2" thickBot="1">
      <c r="A93" s="142" t="s">
        <v>73</v>
      </c>
      <c r="B93" s="142"/>
      <c r="C93" s="134" t="e">
        <f>C92-J90</f>
        <v>#N/A</v>
      </c>
      <c r="D93" s="135">
        <v>66</v>
      </c>
      <c r="E93" s="102"/>
      <c r="F93" s="102"/>
      <c r="G93" s="102"/>
      <c r="H93" s="102"/>
      <c r="I93" s="102"/>
      <c r="J93" s="102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</row>
    <row r="94" spans="1:28" ht="15.6">
      <c r="A94" s="103"/>
      <c r="B94" s="101"/>
      <c r="C94" s="104"/>
      <c r="D94" s="104"/>
      <c r="E94" s="104"/>
      <c r="F94" s="104"/>
      <c r="G94" s="101"/>
      <c r="H94" s="105"/>
      <c r="I94" s="106"/>
      <c r="J94" s="106"/>
      <c r="AA94" s="98"/>
    </row>
    <row r="95" spans="1:28">
      <c r="D95" s="107"/>
      <c r="E95" s="107"/>
      <c r="F95" s="107"/>
    </row>
    <row r="96" spans="1:28" s="109" customFormat="1" ht="13.8">
      <c r="A96" s="108"/>
      <c r="C96" s="110"/>
      <c r="D96" s="110"/>
      <c r="E96" s="110"/>
      <c r="F96" s="110"/>
      <c r="H96" s="111"/>
      <c r="I96" s="112"/>
      <c r="J96" s="112"/>
      <c r="N96" s="113"/>
      <c r="R96" s="113"/>
      <c r="V96" s="113"/>
      <c r="Z96" s="113"/>
      <c r="AA96" s="114"/>
    </row>
    <row r="97" spans="3:27" s="109" customFormat="1" ht="13.8">
      <c r="C97" s="110"/>
      <c r="D97" s="110"/>
      <c r="E97" s="110"/>
      <c r="F97" s="110"/>
      <c r="H97" s="111"/>
      <c r="I97" s="112"/>
      <c r="J97" s="112"/>
      <c r="N97" s="113"/>
      <c r="R97" s="113"/>
      <c r="V97" s="113"/>
      <c r="Z97" s="113"/>
      <c r="AA97" s="114"/>
    </row>
    <row r="98" spans="3:27" s="109" customFormat="1" ht="13.8">
      <c r="C98" s="110"/>
      <c r="D98" s="110"/>
      <c r="E98" s="110"/>
      <c r="F98" s="110"/>
      <c r="H98" s="111"/>
      <c r="I98" s="112"/>
      <c r="J98" s="112"/>
      <c r="N98" s="113"/>
      <c r="R98" s="113"/>
      <c r="V98" s="113"/>
      <c r="Z98" s="113"/>
      <c r="AA98" s="114"/>
    </row>
  </sheetData>
  <mergeCells count="24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90:B90"/>
    <mergeCell ref="A92:B92"/>
    <mergeCell ref="A93:B93"/>
    <mergeCell ref="AA7:AA8"/>
    <mergeCell ref="AB7:AB8"/>
    <mergeCell ref="A87:B87"/>
    <mergeCell ref="A88:B88"/>
    <mergeCell ref="A89:B89"/>
    <mergeCell ref="D91:G91"/>
  </mergeCells>
  <conditionalFormatting sqref="H19">
    <cfRule type="containsText" dxfId="69" priority="75" operator="containsText" text="En cours">
      <formula>NOT(ISERROR(SEARCH("En cours",H19)))</formula>
    </cfRule>
  </conditionalFormatting>
  <conditionalFormatting sqref="H9:H68 H70:H80 H82:H86">
    <cfRule type="containsText" dxfId="68" priority="76" operator="containsText" text="En attente">
      <formula>NOT(ISERROR(SEARCH("En attente",H9)))</formula>
    </cfRule>
    <cfRule type="containsText" dxfId="67" priority="77" operator="containsText" text="En cours">
      <formula>NOT(ISERROR(SEARCH("En cours",H9)))</formula>
    </cfRule>
    <cfRule type="containsText" dxfId="66" priority="78" operator="containsText" text="Terminé">
      <formula>NOT(ISERROR(SEARCH("Terminé",H9)))</formula>
    </cfRule>
  </conditionalFormatting>
  <conditionalFormatting sqref="C9:F45 C47:F47 C56:F64 C49:F54 C66:F68 C70:F80 C82:F86">
    <cfRule type="cellIs" dxfId="65" priority="79" operator="equal">
      <formula>0</formula>
    </cfRule>
    <cfRule type="expression" dxfId="64" priority="80">
      <formula>$H9="Terminé"</formula>
    </cfRule>
  </conditionalFormatting>
  <conditionalFormatting sqref="C9:F45 C47:F47 C56:F64 C49:F54 C66:F68 C70:F80 C82:F86">
    <cfRule type="expression" dxfId="63" priority="81">
      <formula>$H9="En cours"</formula>
    </cfRule>
    <cfRule type="expression" dxfId="62" priority="82">
      <formula>$H9="En attente"</formula>
    </cfRule>
  </conditionalFormatting>
  <conditionalFormatting sqref="C48:F48">
    <cfRule type="cellIs" dxfId="61" priority="86" operator="equal">
      <formula>0</formula>
    </cfRule>
    <cfRule type="expression" dxfId="60" priority="87">
      <formula>$H48="Terminé"</formula>
    </cfRule>
  </conditionalFormatting>
  <conditionalFormatting sqref="C48:F48">
    <cfRule type="expression" dxfId="59" priority="88">
      <formula>$H48="En cours"</formula>
    </cfRule>
    <cfRule type="expression" dxfId="58" priority="89">
      <formula>$H48="En attente"</formula>
    </cfRule>
  </conditionalFormatting>
  <conditionalFormatting sqref="C46:F46">
    <cfRule type="cellIs" dxfId="57" priority="100" operator="equal">
      <formula>0</formula>
    </cfRule>
    <cfRule type="expression" dxfId="56" priority="101">
      <formula>$H46="Terminé"</formula>
    </cfRule>
  </conditionalFormatting>
  <conditionalFormatting sqref="C46:F46">
    <cfRule type="expression" dxfId="55" priority="102">
      <formula>$H46="En cours"</formula>
    </cfRule>
    <cfRule type="expression" dxfId="54" priority="103">
      <formula>$H46="En attente"</formula>
    </cfRule>
  </conditionalFormatting>
  <conditionalFormatting sqref="C55:F55">
    <cfRule type="cellIs" dxfId="53" priority="70" operator="equal">
      <formula>0</formula>
    </cfRule>
    <cfRule type="expression" dxfId="52" priority="71">
      <formula>$H55="Terminé"</formula>
    </cfRule>
  </conditionalFormatting>
  <conditionalFormatting sqref="C55:F55">
    <cfRule type="expression" dxfId="51" priority="72">
      <formula>$H55="En cours"</formula>
    </cfRule>
    <cfRule type="expression" dxfId="50" priority="73">
      <formula>$H55="En attente"</formula>
    </cfRule>
  </conditionalFormatting>
  <conditionalFormatting sqref="C65:F65">
    <cfRule type="cellIs" dxfId="49" priority="53" operator="equal">
      <formula>0</formula>
    </cfRule>
    <cfRule type="expression" dxfId="48" priority="54">
      <formula>$H65="Terminé"</formula>
    </cfRule>
  </conditionalFormatting>
  <conditionalFormatting sqref="C65:F65">
    <cfRule type="expression" dxfId="47" priority="55">
      <formula>$H65="En cours"</formula>
    </cfRule>
    <cfRule type="expression" dxfId="46" priority="56">
      <formula>$H65="En attente"</formula>
    </cfRule>
  </conditionalFormatting>
  <conditionalFormatting sqref="C66:F66">
    <cfRule type="cellIs" dxfId="45" priority="48" operator="equal">
      <formula>0</formula>
    </cfRule>
    <cfRule type="expression" dxfId="44" priority="49">
      <formula>$H66="Terminé"</formula>
    </cfRule>
  </conditionalFormatting>
  <conditionalFormatting sqref="C66:F66">
    <cfRule type="expression" dxfId="43" priority="46">
      <formula>$H66="En cours"</formula>
    </cfRule>
    <cfRule type="expression" dxfId="42" priority="47">
      <formula>$H66="En attente"</formula>
    </cfRule>
  </conditionalFormatting>
  <conditionalFormatting sqref="C86:F86">
    <cfRule type="expression" dxfId="41" priority="36">
      <formula>$H86="En cours"</formula>
    </cfRule>
    <cfRule type="expression" dxfId="40" priority="37">
      <formula>$H86="En attente"</formula>
    </cfRule>
  </conditionalFormatting>
  <conditionalFormatting sqref="H86">
    <cfRule type="containsText" dxfId="39" priority="40" operator="containsText" text="En attente">
      <formula>NOT(ISERROR(SEARCH("En attente",H86)))</formula>
    </cfRule>
    <cfRule type="containsText" dxfId="38" priority="41" operator="containsText" text="En cours">
      <formula>NOT(ISERROR(SEARCH("En cours",H86)))</formula>
    </cfRule>
    <cfRule type="containsText" dxfId="37" priority="42" operator="containsText" text="Terminé">
      <formula>NOT(ISERROR(SEARCH("Terminé",H86)))</formula>
    </cfRule>
  </conditionalFormatting>
  <conditionalFormatting sqref="C86:F86">
    <cfRule type="cellIs" dxfId="36" priority="38" operator="equal">
      <formula>0</formula>
    </cfRule>
    <cfRule type="expression" dxfId="35" priority="39">
      <formula>$H86="Terminé"</formula>
    </cfRule>
  </conditionalFormatting>
  <conditionalFormatting sqref="H69">
    <cfRule type="containsText" dxfId="34" priority="22" operator="containsText" text="En attente">
      <formula>NOT(ISERROR(SEARCH("En attente",H69)))</formula>
    </cfRule>
    <cfRule type="containsText" dxfId="33" priority="23" operator="containsText" text="En cours">
      <formula>NOT(ISERROR(SEARCH("En cours",H69)))</formula>
    </cfRule>
    <cfRule type="containsText" dxfId="32" priority="24" operator="containsText" text="Terminé">
      <formula>NOT(ISERROR(SEARCH("Terminé",H69)))</formula>
    </cfRule>
  </conditionalFormatting>
  <conditionalFormatting sqref="C69:F69">
    <cfRule type="cellIs" dxfId="31" priority="25" operator="equal">
      <formula>0</formula>
    </cfRule>
    <cfRule type="expression" dxfId="30" priority="26">
      <formula>$H69="Terminé"</formula>
    </cfRule>
  </conditionalFormatting>
  <conditionalFormatting sqref="C69:F69">
    <cfRule type="expression" dxfId="29" priority="27">
      <formula>$H69="En cours"</formula>
    </cfRule>
    <cfRule type="expression" dxfId="28" priority="28">
      <formula>$H69="En attente"</formula>
    </cfRule>
  </conditionalFormatting>
  <conditionalFormatting sqref="C69:F69">
    <cfRule type="expression" dxfId="27" priority="15">
      <formula>$H69="En cours"</formula>
    </cfRule>
    <cfRule type="expression" dxfId="26" priority="16">
      <formula>$H69="En attente"</formula>
    </cfRule>
  </conditionalFormatting>
  <conditionalFormatting sqref="H69">
    <cfRule type="containsText" dxfId="25" priority="19" operator="containsText" text="En attente">
      <formula>NOT(ISERROR(SEARCH("En attente",H69)))</formula>
    </cfRule>
    <cfRule type="containsText" dxfId="24" priority="20" operator="containsText" text="En cours">
      <formula>NOT(ISERROR(SEARCH("En cours",H69)))</formula>
    </cfRule>
    <cfRule type="containsText" dxfId="23" priority="21" operator="containsText" text="Terminé">
      <formula>NOT(ISERROR(SEARCH("Terminé",H69)))</formula>
    </cfRule>
  </conditionalFormatting>
  <conditionalFormatting sqref="C69:F69">
    <cfRule type="cellIs" dxfId="22" priority="17" operator="equal">
      <formula>0</formula>
    </cfRule>
    <cfRule type="expression" dxfId="21" priority="18">
      <formula>$H69="Terminé"</formula>
    </cfRule>
  </conditionalFormatting>
  <conditionalFormatting sqref="H81">
    <cfRule type="containsText" dxfId="20" priority="8" operator="containsText" text="En attente">
      <formula>NOT(ISERROR(SEARCH("En attente",H81)))</formula>
    </cfRule>
    <cfRule type="containsText" dxfId="19" priority="9" operator="containsText" text="En cours">
      <formula>NOT(ISERROR(SEARCH("En cours",H81)))</formula>
    </cfRule>
    <cfRule type="containsText" dxfId="18" priority="10" operator="containsText" text="Terminé">
      <formula>NOT(ISERROR(SEARCH("Terminé",H81)))</formula>
    </cfRule>
  </conditionalFormatting>
  <conditionalFormatting sqref="C81:F81">
    <cfRule type="cellIs" dxfId="17" priority="11" operator="equal">
      <formula>0</formula>
    </cfRule>
    <cfRule type="expression" dxfId="16" priority="12">
      <formula>$H81="Terminé"</formula>
    </cfRule>
  </conditionalFormatting>
  <conditionalFormatting sqref="C81:F81">
    <cfRule type="expression" dxfId="15" priority="13">
      <formula>$H81="En cours"</formula>
    </cfRule>
    <cfRule type="expression" dxfId="14" priority="14">
      <formula>$H81="En attente"</formula>
    </cfRule>
  </conditionalFormatting>
  <conditionalFormatting sqref="H83">
    <cfRule type="containsText" dxfId="13" priority="5" operator="containsText" text="En attente">
      <formula>NOT(ISERROR(SEARCH("En attente",H83)))</formula>
    </cfRule>
    <cfRule type="containsText" dxfId="12" priority="6" operator="containsText" text="En cours">
      <formula>NOT(ISERROR(SEARCH("En cours",H83)))</formula>
    </cfRule>
    <cfRule type="containsText" dxfId="11" priority="7" operator="containsText" text="Terminé">
      <formula>NOT(ISERROR(SEARCH("Terminé",H83)))</formula>
    </cfRule>
  </conditionalFormatting>
  <conditionalFormatting sqref="C83:F83">
    <cfRule type="cellIs" dxfId="7" priority="3" operator="equal">
      <formula>0</formula>
    </cfRule>
    <cfRule type="expression" dxfId="6" priority="4">
      <formula>$H83="Terminé"</formula>
    </cfRule>
  </conditionalFormatting>
  <conditionalFormatting sqref="C83:F83">
    <cfRule type="expression" dxfId="3" priority="1">
      <formula>$H83="En cours"</formula>
    </cfRule>
    <cfRule type="expression" dxfId="2" priority="2">
      <formula>$H83="En attente"</formula>
    </cfRule>
  </conditionalFormatting>
  <dataValidations count="1">
    <dataValidation type="list" allowBlank="1" showErrorMessage="1" sqref="H9:H86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"/>
  <sheetViews>
    <sheetView zoomScale="110" zoomScaleNormal="110" workbookViewId="0">
      <selection activeCell="A3" sqref="A3"/>
    </sheetView>
  </sheetViews>
  <sheetFormatPr defaultColWidth="10.6640625" defaultRowHeight="14.4"/>
  <cols>
    <col min="1" max="1025" width="10.6640625" style="1"/>
  </cols>
  <sheetData>
    <row r="1" spans="1:2">
      <c r="A1" s="115" t="s">
        <v>6</v>
      </c>
      <c r="B1" s="115">
        <v>75</v>
      </c>
    </row>
    <row r="2" spans="1:2">
      <c r="A2" s="1" t="s">
        <v>5</v>
      </c>
      <c r="B2" s="1">
        <v>100</v>
      </c>
    </row>
    <row r="3" spans="1: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"/>
  <sheetViews>
    <sheetView zoomScale="110" zoomScaleNormal="110" workbookViewId="0"/>
  </sheetViews>
  <sheetFormatPr defaultColWidth="10.6640625" defaultRowHeight="14.4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fil</cp:lastModifiedBy>
  <cp:revision>6</cp:revision>
  <cp:lastPrinted>2020-04-09T00:11:04Z</cp:lastPrinted>
  <dcterms:created xsi:type="dcterms:W3CDTF">2014-10-15T22:31:15Z</dcterms:created>
  <dcterms:modified xsi:type="dcterms:W3CDTF">2020-04-18T16:36:52Z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