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51CE24F1-3095-4D0A-9DDD-2144FDC1610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83" i="1"/>
  <c r="G84" i="1"/>
  <c r="G85" i="1"/>
  <c r="G86" i="1"/>
  <c r="G87" i="1"/>
  <c r="G88" i="1"/>
  <c r="E90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95" i="1"/>
  <c r="J68" i="1"/>
  <c r="G68" i="1"/>
  <c r="J66" i="1" l="1"/>
  <c r="J65" i="1" l="1"/>
  <c r="J64" i="1"/>
  <c r="I93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0" i="1" l="1"/>
  <c r="F91" i="1" s="1"/>
  <c r="G55" i="1"/>
  <c r="J92" i="1"/>
  <c r="E91" i="1"/>
  <c r="D90" i="1"/>
  <c r="D91" i="1" s="1"/>
  <c r="C90" i="1"/>
  <c r="C91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1" i="1"/>
  <c r="J90" i="1"/>
  <c r="AA10" i="1"/>
  <c r="AA90" i="1" s="1"/>
  <c r="J93" i="1"/>
  <c r="C96" i="1" s="1"/>
</calcChain>
</file>

<file path=xl/sharedStrings.xml><?xml version="1.0" encoding="utf-8"?>
<sst xmlns="http://schemas.openxmlformats.org/spreadsheetml/2006/main" count="187" uniqueCount="110">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</sst>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2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39" fontId="2" fillId="0" borderId="1" xfId="1" applyNumberFormat="1" applyFont="1" applyBorder="1" applyAlignment="1" applyProtection="1">
      <alignment wrapText="1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167" fontId="20" fillId="10" borderId="16" xfId="9" applyNumberFormat="1" applyBorder="1" applyAlignment="1" applyProtection="1">
      <alignment horizontal="justify" vertical="center"/>
      <protection locked="0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1"/>
  <sheetViews>
    <sheetView showGridLines="0" tabSelected="1" workbookViewId="0">
      <selection activeCell="D81" sqref="D81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4" width="8.109375" style="2" customWidth="1"/>
    <col min="5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41" t="s">
        <v>0</v>
      </c>
      <c r="B1" s="141"/>
      <c r="C1" s="7"/>
      <c r="D1" s="142" t="s">
        <v>1</v>
      </c>
      <c r="E1" s="142"/>
      <c r="F1" s="142"/>
      <c r="G1" s="142"/>
      <c r="H1" s="142"/>
      <c r="I1" s="142"/>
      <c r="J1" s="142"/>
      <c r="K1" s="142"/>
      <c r="L1" s="142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41" t="s">
        <v>3</v>
      </c>
      <c r="B2" s="141"/>
      <c r="C2" s="7"/>
      <c r="D2" s="11"/>
      <c r="E2" s="11"/>
      <c r="F2" s="141" t="s">
        <v>4</v>
      </c>
      <c r="G2" s="141"/>
      <c r="H2" s="141"/>
      <c r="I2" s="141"/>
      <c r="J2" s="141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43" t="s">
        <v>9</v>
      </c>
      <c r="L6" s="143"/>
      <c r="M6" s="143"/>
      <c r="N6" s="143"/>
      <c r="O6" s="143"/>
      <c r="P6" s="143"/>
      <c r="Q6" s="143"/>
      <c r="R6" s="143"/>
      <c r="S6" s="143" t="s">
        <v>10</v>
      </c>
      <c r="T6" s="143"/>
      <c r="U6" s="143"/>
      <c r="V6" s="143"/>
      <c r="W6" s="151" t="s">
        <v>93</v>
      </c>
      <c r="X6" s="152"/>
      <c r="Y6" s="152"/>
      <c r="Z6" s="153"/>
      <c r="AA6" s="10"/>
    </row>
    <row r="7" spans="1:28" ht="19.5" customHeight="1" thickBot="1" x14ac:dyDescent="0.35">
      <c r="A7" s="144" t="s">
        <v>11</v>
      </c>
      <c r="B7" s="145" t="s">
        <v>12</v>
      </c>
      <c r="C7" s="146" t="s">
        <v>13</v>
      </c>
      <c r="D7" s="146"/>
      <c r="E7" s="146"/>
      <c r="F7" s="146"/>
      <c r="G7" s="147" t="s">
        <v>14</v>
      </c>
      <c r="H7" s="148" t="s">
        <v>15</v>
      </c>
      <c r="I7" s="149" t="s">
        <v>16</v>
      </c>
      <c r="J7" s="149" t="s">
        <v>17</v>
      </c>
      <c r="K7" s="150" t="s">
        <v>18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7" t="s">
        <v>19</v>
      </c>
      <c r="AB7" s="158" t="s">
        <v>20</v>
      </c>
    </row>
    <row r="8" spans="1:28" ht="18.75" customHeight="1" thickBot="1" x14ac:dyDescent="0.35">
      <c r="A8" s="144"/>
      <c r="B8" s="145"/>
      <c r="C8" s="20" t="s">
        <v>21</v>
      </c>
      <c r="D8" s="20" t="s">
        <v>22</v>
      </c>
      <c r="E8" s="20" t="s">
        <v>23</v>
      </c>
      <c r="F8" s="20" t="s">
        <v>24</v>
      </c>
      <c r="G8" s="147"/>
      <c r="H8" s="148"/>
      <c r="I8" s="149"/>
      <c r="J8" s="149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57"/>
      <c r="AB8" s="158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88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7</v>
      </c>
      <c r="E69" s="37">
        <v>0</v>
      </c>
      <c r="F69" s="37">
        <v>0</v>
      </c>
      <c r="G69" s="71">
        <f>VLOOKUP(H69,Feuil2!$A$1:$B$3,2,0)</f>
        <v>0</v>
      </c>
      <c r="H69" s="39" t="s">
        <v>2</v>
      </c>
      <c r="I69" s="40">
        <v>5</v>
      </c>
      <c r="J69" s="40">
        <f t="shared" si="7"/>
        <v>7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137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 t="shared" si="7"/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x14ac:dyDescent="0.3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si="7"/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x14ac:dyDescent="0.3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7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 x14ac:dyDescent="0.3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7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 x14ac:dyDescent="0.3">
      <c r="A74" s="35">
        <v>7</v>
      </c>
      <c r="B74" s="64" t="s">
        <v>97</v>
      </c>
      <c r="C74" s="37">
        <v>2</v>
      </c>
      <c r="D74" s="37">
        <v>0</v>
      </c>
      <c r="E74" s="37">
        <v>0</v>
      </c>
      <c r="F74" s="37">
        <v>1</v>
      </c>
      <c r="G74" s="71">
        <f>VLOOKUP(H74,Feuil2!$A$1:$B$3,2,0)</f>
        <v>0</v>
      </c>
      <c r="H74" s="39" t="s">
        <v>2</v>
      </c>
      <c r="I74" s="40">
        <v>1</v>
      </c>
      <c r="J74" s="40">
        <f t="shared" si="7"/>
        <v>3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x14ac:dyDescent="0.3">
      <c r="A75" s="35" t="s">
        <v>101</v>
      </c>
      <c r="B75" s="64" t="s">
        <v>102</v>
      </c>
      <c r="C75" s="37">
        <v>4</v>
      </c>
      <c r="D75" s="37">
        <v>0</v>
      </c>
      <c r="E75" s="37">
        <v>0</v>
      </c>
      <c r="F75" s="37">
        <v>0</v>
      </c>
      <c r="G75" s="71">
        <f>VLOOKUP(H75,Feuil2!$A$1:$B$3,2,0)</f>
        <v>0</v>
      </c>
      <c r="H75" s="39" t="s">
        <v>2</v>
      </c>
      <c r="I75" s="40">
        <v>2</v>
      </c>
      <c r="J75" s="40">
        <f t="shared" si="7"/>
        <v>4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x14ac:dyDescent="0.3">
      <c r="A76" s="35">
        <v>10</v>
      </c>
      <c r="B76" s="64" t="s">
        <v>98</v>
      </c>
      <c r="C76" s="37">
        <v>2</v>
      </c>
      <c r="D76" s="37">
        <v>0</v>
      </c>
      <c r="E76" s="37">
        <v>0</v>
      </c>
      <c r="F76" s="37">
        <v>0</v>
      </c>
      <c r="G76" s="71">
        <f>VLOOKUP(H76,Feuil2!$A$1:$B$3,2,0)</f>
        <v>0</v>
      </c>
      <c r="H76" s="39" t="s">
        <v>2</v>
      </c>
      <c r="I76" s="40">
        <v>4</v>
      </c>
      <c r="J76" s="40">
        <f t="shared" si="7"/>
        <v>2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x14ac:dyDescent="0.3">
      <c r="A77" s="35">
        <v>11</v>
      </c>
      <c r="B77" s="64" t="s">
        <v>99</v>
      </c>
      <c r="C77" s="37">
        <v>2</v>
      </c>
      <c r="D77" s="37">
        <v>0</v>
      </c>
      <c r="E77" s="37">
        <v>0</v>
      </c>
      <c r="F77" s="37">
        <v>0</v>
      </c>
      <c r="G77" s="71">
        <f>VLOOKUP(H77,Feuil2!$A$1:$B$3,2,0)</f>
        <v>0</v>
      </c>
      <c r="H77" s="39" t="s">
        <v>2</v>
      </c>
      <c r="I77" s="40">
        <v>5</v>
      </c>
      <c r="J77" s="40">
        <f t="shared" si="7"/>
        <v>2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x14ac:dyDescent="0.3">
      <c r="A78" s="35">
        <v>12</v>
      </c>
      <c r="B78" s="64" t="s">
        <v>105</v>
      </c>
      <c r="C78" s="37">
        <v>2</v>
      </c>
      <c r="D78" s="37">
        <v>0</v>
      </c>
      <c r="E78" s="37">
        <v>0</v>
      </c>
      <c r="F78" s="37">
        <v>0</v>
      </c>
      <c r="G78" s="71">
        <f>VLOOKUP(H78,Feuil2!$A$1:$B$3,2,0)</f>
        <v>0</v>
      </c>
      <c r="H78" s="39" t="s">
        <v>2</v>
      </c>
      <c r="I78" s="40">
        <v>6</v>
      </c>
      <c r="J78" s="40">
        <f t="shared" si="7"/>
        <v>2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x14ac:dyDescent="0.3">
      <c r="A79" s="35">
        <v>13</v>
      </c>
      <c r="B79" s="64" t="s">
        <v>100</v>
      </c>
      <c r="C79" s="37">
        <v>2</v>
      </c>
      <c r="D79" s="37">
        <v>0</v>
      </c>
      <c r="E79" s="37">
        <v>0</v>
      </c>
      <c r="F79" s="37">
        <v>2</v>
      </c>
      <c r="G79" s="71">
        <f>VLOOKUP(H79,Feuil2!$A$1:$B$3,2,0)</f>
        <v>0</v>
      </c>
      <c r="H79" s="39" t="s">
        <v>2</v>
      </c>
      <c r="I79" s="40">
        <v>7</v>
      </c>
      <c r="J79" s="40">
        <f t="shared" si="7"/>
        <v>4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x14ac:dyDescent="0.3">
      <c r="A80" s="35">
        <v>14</v>
      </c>
      <c r="B80" s="64" t="s">
        <v>103</v>
      </c>
      <c r="C80" s="37">
        <v>0.5</v>
      </c>
      <c r="D80" s="37">
        <v>0</v>
      </c>
      <c r="E80" s="37">
        <v>0</v>
      </c>
      <c r="F80" s="37">
        <v>0</v>
      </c>
      <c r="G80" s="71">
        <f>VLOOKUP(H80,Feuil2!$A$1:$B$3,2,0)</f>
        <v>0</v>
      </c>
      <c r="H80" s="39" t="s">
        <v>2</v>
      </c>
      <c r="I80" s="40">
        <v>8</v>
      </c>
      <c r="J80" s="40">
        <f t="shared" si="7"/>
        <v>0.5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x14ac:dyDescent="0.3">
      <c r="A81" s="35">
        <v>15</v>
      </c>
      <c r="B81" s="64" t="s">
        <v>104</v>
      </c>
      <c r="C81" s="37">
        <v>2</v>
      </c>
      <c r="D81" s="37">
        <v>0</v>
      </c>
      <c r="E81" s="37">
        <v>0</v>
      </c>
      <c r="F81" s="37">
        <v>0</v>
      </c>
      <c r="G81" s="71">
        <f>VLOOKUP(H81,Feuil2!$A$1:$B$3,2,0)</f>
        <v>0</v>
      </c>
      <c r="H81" s="39" t="s">
        <v>2</v>
      </c>
      <c r="I81" s="40">
        <v>8</v>
      </c>
      <c r="J81" s="40">
        <f t="shared" si="7"/>
        <v>2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3">
      <c r="A82" s="35">
        <v>16</v>
      </c>
      <c r="B82" s="64" t="s">
        <v>106</v>
      </c>
      <c r="C82" s="37">
        <v>0</v>
      </c>
      <c r="D82" s="37">
        <v>0</v>
      </c>
      <c r="E82" s="37">
        <v>3.25</v>
      </c>
      <c r="F82" s="37">
        <v>0</v>
      </c>
      <c r="G82" s="71">
        <f>VLOOKUP(H82,Feuil2!$A$1:$B$3,2,0)</f>
        <v>0</v>
      </c>
      <c r="H82" s="39" t="s">
        <v>2</v>
      </c>
      <c r="I82" s="40">
        <v>2</v>
      </c>
      <c r="J82" s="40">
        <f t="shared" si="7"/>
        <v>3.25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3">
      <c r="A83" s="35">
        <v>17</v>
      </c>
      <c r="B83" s="64" t="s">
        <v>107</v>
      </c>
      <c r="C83" s="37">
        <v>0</v>
      </c>
      <c r="D83" s="37">
        <v>2</v>
      </c>
      <c r="E83" s="37">
        <v>0</v>
      </c>
      <c r="F83" s="37">
        <v>0</v>
      </c>
      <c r="G83" s="71">
        <f>VLOOKUP(H83,Feuil2!$A$1:$B$3,2,0)</f>
        <v>100</v>
      </c>
      <c r="H83" s="39" t="s">
        <v>5</v>
      </c>
      <c r="I83" s="40">
        <v>2</v>
      </c>
      <c r="J83" s="40">
        <f t="shared" si="7"/>
        <v>2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124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>
        <f t="shared" si="7"/>
        <v>0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>
        <f t="shared" si="7"/>
        <v>0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x14ac:dyDescent="0.3">
      <c r="A86" s="35"/>
      <c r="B86" s="64"/>
      <c r="C86" s="37"/>
      <c r="D86" s="37"/>
      <c r="E86" s="37"/>
      <c r="F86" s="37"/>
      <c r="G86" s="71" t="e">
        <f>VLOOKUP(H86,Feuil2!$A$1:$B$3,2,0)</f>
        <v>#N/A</v>
      </c>
      <c r="H86" s="39"/>
      <c r="I86" s="40"/>
      <c r="J86" s="40">
        <f t="shared" si="7"/>
        <v>0</v>
      </c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s="86" customFormat="1" x14ac:dyDescent="0.3">
      <c r="A87" s="35"/>
      <c r="B87" s="64"/>
      <c r="C87" s="37"/>
      <c r="D87" s="37"/>
      <c r="E87" s="37"/>
      <c r="F87" s="37"/>
      <c r="G87" s="71" t="e">
        <f>VLOOKUP(H87,Feuil2!$A$1:$B$3,2,0)</f>
        <v>#N/A</v>
      </c>
      <c r="H87" s="39"/>
      <c r="I87" s="40"/>
      <c r="J87" s="40">
        <f t="shared" si="7"/>
        <v>0</v>
      </c>
      <c r="K87" s="42"/>
      <c r="L87" s="42"/>
      <c r="M87" s="42"/>
      <c r="N87" s="43"/>
      <c r="O87" s="42"/>
      <c r="P87" s="42"/>
      <c r="Q87" s="42"/>
      <c r="R87" s="42"/>
      <c r="S87" s="42"/>
      <c r="T87" s="42"/>
      <c r="U87" s="42"/>
      <c r="V87" s="43"/>
      <c r="W87" s="42"/>
      <c r="X87" s="138"/>
      <c r="Y87" s="42"/>
      <c r="Z87" s="43"/>
      <c r="AA87" s="44"/>
      <c r="AB87" s="48"/>
    </row>
    <row r="88" spans="1:28" s="86" customFormat="1" x14ac:dyDescent="0.3">
      <c r="A88" s="35" t="s">
        <v>108</v>
      </c>
      <c r="B88" s="64" t="s">
        <v>109</v>
      </c>
      <c r="C88" s="37">
        <v>0</v>
      </c>
      <c r="D88" s="37">
        <v>0</v>
      </c>
      <c r="E88" s="37">
        <v>0.75</v>
      </c>
      <c r="F88" s="37">
        <v>0</v>
      </c>
      <c r="G88" s="71">
        <f>VLOOKUP(H88,Feuil2!$A$1:$B$3,2,0)</f>
        <v>100</v>
      </c>
      <c r="H88" s="39" t="s">
        <v>5</v>
      </c>
      <c r="I88" s="40">
        <v>12</v>
      </c>
      <c r="J88" s="40">
        <f t="shared" si="7"/>
        <v>0.75</v>
      </c>
      <c r="K88" s="42"/>
      <c r="L88" s="42"/>
      <c r="M88" s="42"/>
      <c r="N88" s="43"/>
      <c r="O88" s="42"/>
      <c r="P88" s="42"/>
      <c r="Q88" s="42"/>
      <c r="R88" s="42"/>
      <c r="S88" s="42"/>
      <c r="T88" s="42"/>
      <c r="U88" s="42"/>
      <c r="V88" s="43"/>
      <c r="W88" s="42"/>
      <c r="X88" s="138"/>
      <c r="Y88" s="161"/>
      <c r="Z88" s="43"/>
      <c r="AA88" s="44"/>
      <c r="AB88" s="48"/>
    </row>
    <row r="89" spans="1:28" s="86" customFormat="1" ht="15" thickBot="1" x14ac:dyDescent="0.35">
      <c r="A89" s="35"/>
      <c r="B89" s="64"/>
      <c r="C89" s="37"/>
      <c r="D89" s="37"/>
      <c r="E89" s="37"/>
      <c r="F89" s="37"/>
      <c r="G89" s="71"/>
      <c r="H89" s="39"/>
      <c r="I89" s="40"/>
      <c r="J89" s="40"/>
      <c r="K89" s="42"/>
      <c r="L89" s="42"/>
      <c r="M89" s="42"/>
      <c r="N89" s="43"/>
      <c r="O89" s="42"/>
      <c r="P89" s="42"/>
      <c r="Q89" s="42"/>
      <c r="R89" s="42"/>
      <c r="S89" s="42"/>
      <c r="T89" s="42"/>
      <c r="U89" s="42"/>
      <c r="V89" s="43"/>
      <c r="W89" s="42"/>
      <c r="X89" s="138"/>
      <c r="Y89" s="42"/>
      <c r="Z89" s="43"/>
      <c r="AA89" s="44"/>
      <c r="AB89" s="48"/>
    </row>
    <row r="90" spans="1:28" ht="16.5" customHeight="1" thickBot="1" x14ac:dyDescent="0.35">
      <c r="A90" s="159" t="s">
        <v>68</v>
      </c>
      <c r="B90" s="159"/>
      <c r="C90" s="95">
        <f>SUM(C10:C89)</f>
        <v>130.5</v>
      </c>
      <c r="D90" s="140">
        <f>SUM(D10:D89)</f>
        <v>102.5</v>
      </c>
      <c r="E90" s="95">
        <f>SUM(E10:E89)</f>
        <v>104.5</v>
      </c>
      <c r="F90" s="95">
        <f>SUM(F10:F89)</f>
        <v>114</v>
      </c>
      <c r="G90" s="96"/>
      <c r="H90" s="95"/>
      <c r="I90" s="97"/>
      <c r="J90" s="95">
        <f>SUM(C90:F90)</f>
        <v>451.5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128">
        <f>SUM(AA10:AA89)</f>
        <v>-0.75</v>
      </c>
      <c r="AB90" s="129"/>
    </row>
    <row r="91" spans="1:28" ht="16.95" customHeight="1" thickBot="1" x14ac:dyDescent="0.35">
      <c r="A91" s="154" t="s">
        <v>69</v>
      </c>
      <c r="B91" s="154"/>
      <c r="C91" s="95">
        <f>117-C90</f>
        <v>-13.5</v>
      </c>
      <c r="D91" s="95">
        <f>117-D90</f>
        <v>14.5</v>
      </c>
      <c r="E91" s="95">
        <f>117-E90</f>
        <v>12.5</v>
      </c>
      <c r="F91" s="95">
        <f>117-F90</f>
        <v>3</v>
      </c>
      <c r="G91" s="96"/>
      <c r="H91" s="95"/>
      <c r="I91" s="95"/>
      <c r="J91" s="95">
        <f>SUM(C91:F91)</f>
        <v>16.5</v>
      </c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95" customHeight="1" thickBot="1" x14ac:dyDescent="0.35">
      <c r="A92" s="155" t="s">
        <v>70</v>
      </c>
      <c r="B92" s="155"/>
      <c r="C92" s="95"/>
      <c r="D92" s="95"/>
      <c r="E92" s="95"/>
      <c r="F92" s="95"/>
      <c r="G92" s="95"/>
      <c r="H92" s="95"/>
      <c r="I92" s="95"/>
      <c r="J92" s="95">
        <f>C92+D92+F92+E92</f>
        <v>0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95" customHeight="1" thickBot="1" x14ac:dyDescent="0.35">
      <c r="A93" s="154" t="s">
        <v>71</v>
      </c>
      <c r="B93" s="154"/>
      <c r="C93" s="95"/>
      <c r="D93" s="95"/>
      <c r="E93" s="99"/>
      <c r="F93" s="95"/>
      <c r="G93" s="95"/>
      <c r="H93" s="95"/>
      <c r="I93" s="100">
        <f>SUM(I10:I89)</f>
        <v>482.25</v>
      </c>
      <c r="J93" s="95">
        <f>SUM(J10:J89)</f>
        <v>451.5</v>
      </c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3.95" customHeight="1" thickBot="1" x14ac:dyDescent="0.35">
      <c r="A94" s="101"/>
      <c r="B94" s="101"/>
      <c r="C94" s="102"/>
      <c r="D94" s="160" t="s">
        <v>88</v>
      </c>
      <c r="E94" s="160"/>
      <c r="F94" s="160"/>
      <c r="G94" s="160"/>
      <c r="H94" s="102"/>
      <c r="I94" s="102"/>
      <c r="J94" s="102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6.2" customHeight="1" thickBot="1" x14ac:dyDescent="0.35">
      <c r="A95" s="155" t="s">
        <v>72</v>
      </c>
      <c r="B95" s="155"/>
      <c r="C95" s="134">
        <f>135*4</f>
        <v>540</v>
      </c>
      <c r="D95" s="136">
        <v>468</v>
      </c>
      <c r="E95" s="102"/>
      <c r="F95" s="102"/>
      <c r="G95" s="102"/>
      <c r="H95" s="102"/>
      <c r="I95" s="102"/>
      <c r="J95" s="102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</row>
    <row r="96" spans="1:28" ht="16.2" thickBot="1" x14ac:dyDescent="0.35">
      <c r="A96" s="156" t="s">
        <v>73</v>
      </c>
      <c r="B96" s="156"/>
      <c r="C96" s="134">
        <f>C95-J93</f>
        <v>88.5</v>
      </c>
      <c r="D96" s="135">
        <v>66</v>
      </c>
      <c r="E96" s="102"/>
      <c r="F96" s="102"/>
      <c r="G96" s="102"/>
      <c r="H96" s="102"/>
      <c r="I96" s="102"/>
      <c r="J96" s="102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</row>
    <row r="97" spans="1:27" ht="15.6" x14ac:dyDescent="0.3">
      <c r="A97" s="103"/>
      <c r="B97" s="101"/>
      <c r="C97" s="104"/>
      <c r="D97" s="104"/>
      <c r="E97" s="104"/>
      <c r="F97" s="104"/>
      <c r="G97" s="101"/>
      <c r="H97" s="105"/>
      <c r="I97" s="106"/>
      <c r="J97" s="106"/>
      <c r="AA97" s="98"/>
    </row>
    <row r="98" spans="1:27" x14ac:dyDescent="0.3">
      <c r="D98" s="107"/>
      <c r="E98" s="107"/>
      <c r="F98" s="107"/>
    </row>
    <row r="99" spans="1:27" s="109" customFormat="1" ht="13.8" x14ac:dyDescent="0.3">
      <c r="A99" s="108"/>
      <c r="C99" s="110"/>
      <c r="D99" s="110"/>
      <c r="E99" s="110"/>
      <c r="F99" s="110"/>
      <c r="H99" s="111"/>
      <c r="I99" s="112"/>
      <c r="J99" s="112"/>
      <c r="N99" s="113"/>
      <c r="R99" s="113"/>
      <c r="V99" s="113"/>
      <c r="Z99" s="113"/>
      <c r="AA99" s="114"/>
    </row>
    <row r="100" spans="1:27" s="109" customFormat="1" ht="13.8" x14ac:dyDescent="0.3">
      <c r="C100" s="110"/>
      <c r="D100" s="110"/>
      <c r="E100" s="110"/>
      <c r="F100" s="110"/>
      <c r="H100" s="111"/>
      <c r="I100" s="112"/>
      <c r="J100" s="112"/>
      <c r="N100" s="113"/>
      <c r="R100" s="113"/>
      <c r="V100" s="113"/>
      <c r="Z100" s="113"/>
      <c r="AA100" s="114"/>
    </row>
    <row r="101" spans="1:27" s="109" customFormat="1" ht="13.8" x14ac:dyDescent="0.3">
      <c r="C101" s="110"/>
      <c r="D101" s="110"/>
      <c r="E101" s="110"/>
      <c r="F101" s="110"/>
      <c r="H101" s="111"/>
      <c r="I101" s="112"/>
      <c r="J101" s="112"/>
      <c r="N101" s="113"/>
      <c r="R101" s="113"/>
      <c r="V101" s="113"/>
      <c r="Z101" s="113"/>
      <c r="AA101" s="114"/>
    </row>
  </sheetData>
  <mergeCells count="24">
    <mergeCell ref="A93:B93"/>
    <mergeCell ref="A95:B95"/>
    <mergeCell ref="A96:B96"/>
    <mergeCell ref="AA7:AA8"/>
    <mergeCell ref="AB7:AB8"/>
    <mergeCell ref="A90:B90"/>
    <mergeCell ref="A91:B91"/>
    <mergeCell ref="A92:B92"/>
    <mergeCell ref="D94:G94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6" priority="75" operator="containsText" text="En cours">
      <formula>NOT(ISERROR(SEARCH("En cours",H19)))</formula>
    </cfRule>
  </conditionalFormatting>
  <conditionalFormatting sqref="H9:H68 H70:H80 H82:H89">
    <cfRule type="containsText" dxfId="65" priority="76" operator="containsText" text="En attente">
      <formula>NOT(ISERROR(SEARCH("En attente",H9)))</formula>
    </cfRule>
    <cfRule type="containsText" dxfId="64" priority="77" operator="containsText" text="En cours">
      <formula>NOT(ISERROR(SEARCH("En cours",H9)))</formula>
    </cfRule>
    <cfRule type="containsText" dxfId="63" priority="78" operator="containsText" text="Terminé">
      <formula>NOT(ISERROR(SEARCH("Terminé",H9)))</formula>
    </cfRule>
  </conditionalFormatting>
  <conditionalFormatting sqref="C9:F45 C47:F47 C56:F64 C49:F54 C66:F68 C70:F80 C82:F89">
    <cfRule type="cellIs" dxfId="62" priority="79" operator="equal">
      <formula>0</formula>
    </cfRule>
    <cfRule type="expression" dxfId="61" priority="80">
      <formula>$H9="Terminé"</formula>
    </cfRule>
  </conditionalFormatting>
  <conditionalFormatting sqref="C9:F45 C47:F47 C56:F64 C49:F54 C66:F68 C70:F80 C82:F89">
    <cfRule type="expression" dxfId="60" priority="81">
      <formula>$H9="En cours"</formula>
    </cfRule>
    <cfRule type="expression" dxfId="59" priority="82">
      <formula>$H9="En attente"</formula>
    </cfRule>
  </conditionalFormatting>
  <conditionalFormatting sqref="C48:F48">
    <cfRule type="cellIs" dxfId="58" priority="86" operator="equal">
      <formula>0</formula>
    </cfRule>
    <cfRule type="expression" dxfId="57" priority="87">
      <formula>$H48="Terminé"</formula>
    </cfRule>
  </conditionalFormatting>
  <conditionalFormatting sqref="C48:F48">
    <cfRule type="expression" dxfId="56" priority="88">
      <formula>$H48="En cours"</formula>
    </cfRule>
    <cfRule type="expression" dxfId="55" priority="89">
      <formula>$H48="En attente"</formula>
    </cfRule>
  </conditionalFormatting>
  <conditionalFormatting sqref="C46:F46">
    <cfRule type="cellIs" dxfId="54" priority="100" operator="equal">
      <formula>0</formula>
    </cfRule>
    <cfRule type="expression" dxfId="53" priority="101">
      <formula>$H46="Terminé"</formula>
    </cfRule>
  </conditionalFormatting>
  <conditionalFormatting sqref="C46:F46">
    <cfRule type="expression" dxfId="52" priority="102">
      <formula>$H46="En cours"</formula>
    </cfRule>
    <cfRule type="expression" dxfId="51" priority="103">
      <formula>$H46="En attente"</formula>
    </cfRule>
  </conditionalFormatting>
  <conditionalFormatting sqref="C55:F55">
    <cfRule type="cellIs" dxfId="50" priority="70" operator="equal">
      <formula>0</formula>
    </cfRule>
    <cfRule type="expression" dxfId="49" priority="71">
      <formula>$H55="Terminé"</formula>
    </cfRule>
  </conditionalFormatting>
  <conditionalFormatting sqref="C55:F55">
    <cfRule type="expression" dxfId="48" priority="72">
      <formula>$H55="En cours"</formula>
    </cfRule>
    <cfRule type="expression" dxfId="47" priority="73">
      <formula>$H55="En attente"</formula>
    </cfRule>
  </conditionalFormatting>
  <conditionalFormatting sqref="C65:F65">
    <cfRule type="cellIs" dxfId="46" priority="53" operator="equal">
      <formula>0</formula>
    </cfRule>
    <cfRule type="expression" dxfId="45" priority="54">
      <formula>$H65="Terminé"</formula>
    </cfRule>
  </conditionalFormatting>
  <conditionalFormatting sqref="C65:F65">
    <cfRule type="expression" dxfId="44" priority="55">
      <formula>$H65="En cours"</formula>
    </cfRule>
    <cfRule type="expression" dxfId="43" priority="56">
      <formula>$H65="En attente"</formula>
    </cfRule>
  </conditionalFormatting>
  <conditionalFormatting sqref="C66:F66">
    <cfRule type="cellIs" dxfId="42" priority="48" operator="equal">
      <formula>0</formula>
    </cfRule>
    <cfRule type="expression" dxfId="41" priority="49">
      <formula>$H66="Terminé"</formula>
    </cfRule>
  </conditionalFormatting>
  <conditionalFormatting sqref="C66:F66">
    <cfRule type="expression" dxfId="40" priority="46">
      <formula>$H66="En cours"</formula>
    </cfRule>
    <cfRule type="expression" dxfId="39" priority="47">
      <formula>$H66="En attente"</formula>
    </cfRule>
  </conditionalFormatting>
  <conditionalFormatting sqref="C89:F89">
    <cfRule type="expression" dxfId="38" priority="36">
      <formula>$H89="En cours"</formula>
    </cfRule>
    <cfRule type="expression" dxfId="37" priority="37">
      <formula>$H89="En attente"</formula>
    </cfRule>
  </conditionalFormatting>
  <conditionalFormatting sqref="H89">
    <cfRule type="containsText" dxfId="36" priority="40" operator="containsText" text="En attente">
      <formula>NOT(ISERROR(SEARCH("En attente",H89)))</formula>
    </cfRule>
    <cfRule type="containsText" dxfId="35" priority="41" operator="containsText" text="En cours">
      <formula>NOT(ISERROR(SEARCH("En cours",H89)))</formula>
    </cfRule>
    <cfRule type="containsText" dxfId="34" priority="42" operator="containsText" text="Terminé">
      <formula>NOT(ISERROR(SEARCH("Terminé",H89)))</formula>
    </cfRule>
  </conditionalFormatting>
  <conditionalFormatting sqref="C89:F89">
    <cfRule type="cellIs" dxfId="33" priority="38" operator="equal">
      <formula>0</formula>
    </cfRule>
    <cfRule type="expression" dxfId="32" priority="39">
      <formula>$H89="Terminé"</formula>
    </cfRule>
  </conditionalFormatting>
  <conditionalFormatting sqref="H69">
    <cfRule type="containsText" dxfId="31" priority="22" operator="containsText" text="En attente">
      <formula>NOT(ISERROR(SEARCH("En attente",H69)))</formula>
    </cfRule>
    <cfRule type="containsText" dxfId="30" priority="23" operator="containsText" text="En cours">
      <formula>NOT(ISERROR(SEARCH("En cours",H69)))</formula>
    </cfRule>
    <cfRule type="containsText" dxfId="29" priority="24" operator="containsText" text="Terminé">
      <formula>NOT(ISERROR(SEARCH("Terminé",H69)))</formula>
    </cfRule>
  </conditionalFormatting>
  <conditionalFormatting sqref="C69:F69">
    <cfRule type="cellIs" dxfId="28" priority="25" operator="equal">
      <formula>0</formula>
    </cfRule>
    <cfRule type="expression" dxfId="27" priority="26">
      <formula>$H69="Terminé"</formula>
    </cfRule>
  </conditionalFormatting>
  <conditionalFormatting sqref="C69:F69">
    <cfRule type="expression" dxfId="26" priority="27">
      <formula>$H69="En cours"</formula>
    </cfRule>
    <cfRule type="expression" dxfId="25" priority="28">
      <formula>$H69="En attente"</formula>
    </cfRule>
  </conditionalFormatting>
  <conditionalFormatting sqref="C69:F69">
    <cfRule type="expression" dxfId="24" priority="15">
      <formula>$H69="En cours"</formula>
    </cfRule>
    <cfRule type="expression" dxfId="23" priority="16">
      <formula>$H69="En attente"</formula>
    </cfRule>
  </conditionalFormatting>
  <conditionalFormatting sqref="H69">
    <cfRule type="containsText" dxfId="22" priority="19" operator="containsText" text="En attente">
      <formula>NOT(ISERROR(SEARCH("En attente",H69)))</formula>
    </cfRule>
    <cfRule type="containsText" dxfId="21" priority="20" operator="containsText" text="En cours">
      <formula>NOT(ISERROR(SEARCH("En cours",H69)))</formula>
    </cfRule>
    <cfRule type="containsText" dxfId="20" priority="21" operator="containsText" text="Terminé">
      <formula>NOT(ISERROR(SEARCH("Terminé",H69)))</formula>
    </cfRule>
  </conditionalFormatting>
  <conditionalFormatting sqref="C69:F69">
    <cfRule type="cellIs" dxfId="19" priority="17" operator="equal">
      <formula>0</formula>
    </cfRule>
    <cfRule type="expression" dxfId="18" priority="18">
      <formula>$H69="Terminé"</formula>
    </cfRule>
  </conditionalFormatting>
  <conditionalFormatting sqref="H81">
    <cfRule type="containsText" dxfId="17" priority="8" operator="containsText" text="En attente">
      <formula>NOT(ISERROR(SEARCH("En attente",H81)))</formula>
    </cfRule>
    <cfRule type="containsText" dxfId="16" priority="9" operator="containsText" text="En cours">
      <formula>NOT(ISERROR(SEARCH("En cours",H81)))</formula>
    </cfRule>
    <cfRule type="containsText" dxfId="15" priority="10" operator="containsText" text="Terminé">
      <formula>NOT(ISERROR(SEARCH("Terminé",H81)))</formula>
    </cfRule>
  </conditionalFormatting>
  <conditionalFormatting sqref="C81:F81">
    <cfRule type="cellIs" dxfId="3" priority="11" operator="equal">
      <formula>0</formula>
    </cfRule>
    <cfRule type="expression" dxfId="2" priority="12">
      <formula>$H81="Terminé"</formula>
    </cfRule>
  </conditionalFormatting>
  <conditionalFormatting sqref="C81:F81">
    <cfRule type="expression" dxfId="1" priority="13">
      <formula>$H81="En cours"</formula>
    </cfRule>
    <cfRule type="expression" dxfId="0" priority="14">
      <formula>$H81="En attente"</formula>
    </cfRule>
  </conditionalFormatting>
  <conditionalFormatting sqref="H83">
    <cfRule type="containsText" dxfId="10" priority="5" operator="containsText" text="En attente">
      <formula>NOT(ISERROR(SEARCH("En attente",H83)))</formula>
    </cfRule>
    <cfRule type="containsText" dxfId="9" priority="6" operator="containsText" text="En cours">
      <formula>NOT(ISERROR(SEARCH("En cours",H83)))</formula>
    </cfRule>
    <cfRule type="containsText" dxfId="8" priority="7" operator="containsText" text="Terminé">
      <formula>NOT(ISERROR(SEARCH("Terminé",H83)))</formula>
    </cfRule>
  </conditionalFormatting>
  <conditionalFormatting sqref="C83:F83">
    <cfRule type="cellIs" dxfId="7" priority="3" operator="equal">
      <formula>0</formula>
    </cfRule>
    <cfRule type="expression" dxfId="6" priority="4">
      <formula>$H83="Terminé"</formula>
    </cfRule>
  </conditionalFormatting>
  <conditionalFormatting sqref="C83:F83">
    <cfRule type="expression" dxfId="5" priority="1">
      <formula>$H83="En cours"</formula>
    </cfRule>
    <cfRule type="expression" dxfId="4" priority="2">
      <formula>$H83="En attente"</formula>
    </cfRule>
  </conditionalFormatting>
  <dataValidations count="1">
    <dataValidation type="list" allowBlank="1" showErrorMessage="1" sqref="H9:H8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2020-04-18T19:51:30Z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