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5EC066EA-446E-47F3-B948-AFEC6FF5B0D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5" i="1" l="1"/>
  <c r="J5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11" i="1"/>
  <c r="G12" i="1"/>
  <c r="G13" i="1"/>
  <c r="G14" i="1"/>
  <c r="G15" i="1"/>
  <c r="G16" i="1"/>
  <c r="G17" i="1"/>
  <c r="G10" i="1"/>
  <c r="AA17" i="1"/>
  <c r="AA25" i="1"/>
  <c r="AA41" i="1"/>
  <c r="AA49" i="1"/>
  <c r="J11" i="1"/>
  <c r="AA11" i="1" s="1"/>
  <c r="J12" i="1"/>
  <c r="AA12" i="1" s="1"/>
  <c r="J13" i="1"/>
  <c r="AA13" i="1" s="1"/>
  <c r="J14" i="1"/>
  <c r="AA14" i="1" s="1"/>
  <c r="J15" i="1"/>
  <c r="AA15" i="1" s="1"/>
  <c r="J16" i="1"/>
  <c r="AA16" i="1" s="1"/>
  <c r="J17" i="1"/>
  <c r="J18" i="1"/>
  <c r="AA18" i="1" s="1"/>
  <c r="J19" i="1"/>
  <c r="AA19" i="1" s="1"/>
  <c r="J20" i="1"/>
  <c r="AA20" i="1" s="1"/>
  <c r="J21" i="1"/>
  <c r="AA21" i="1" s="1"/>
  <c r="J22" i="1"/>
  <c r="AA22" i="1" s="1"/>
  <c r="J23" i="1"/>
  <c r="AA23" i="1" s="1"/>
  <c r="J24" i="1"/>
  <c r="AA24" i="1" s="1"/>
  <c r="J25" i="1"/>
  <c r="J26" i="1"/>
  <c r="AA26" i="1" s="1"/>
  <c r="J27" i="1"/>
  <c r="AA27" i="1" s="1"/>
  <c r="J28" i="1"/>
  <c r="AA28" i="1" s="1"/>
  <c r="J29" i="1"/>
  <c r="AA29" i="1" s="1"/>
  <c r="J30" i="1"/>
  <c r="AA30" i="1" s="1"/>
  <c r="J31" i="1"/>
  <c r="AA31" i="1" s="1"/>
  <c r="J32" i="1"/>
  <c r="AA32" i="1" s="1"/>
  <c r="J33" i="1"/>
  <c r="AA33" i="1" s="1"/>
  <c r="J34" i="1"/>
  <c r="AA34" i="1" s="1"/>
  <c r="J35" i="1"/>
  <c r="AA35" i="1" s="1"/>
  <c r="J36" i="1"/>
  <c r="AA36" i="1" s="1"/>
  <c r="J37" i="1"/>
  <c r="AA37" i="1" s="1"/>
  <c r="J38" i="1"/>
  <c r="AA38" i="1" s="1"/>
  <c r="J39" i="1"/>
  <c r="AA39" i="1" s="1"/>
  <c r="J40" i="1"/>
  <c r="AA40" i="1" s="1"/>
  <c r="J41" i="1"/>
  <c r="J42" i="1"/>
  <c r="AA42" i="1" s="1"/>
  <c r="J43" i="1"/>
  <c r="AA43" i="1" s="1"/>
  <c r="J44" i="1"/>
  <c r="AA44" i="1" s="1"/>
  <c r="J45" i="1"/>
  <c r="AA45" i="1" s="1"/>
  <c r="J46" i="1"/>
  <c r="AA46" i="1" s="1"/>
  <c r="J47" i="1"/>
  <c r="AA47" i="1" s="1"/>
  <c r="J48" i="1"/>
  <c r="AA48" i="1" s="1"/>
  <c r="J49" i="1"/>
  <c r="J10" i="1"/>
  <c r="AA50" i="1" l="1"/>
  <c r="I53" i="1"/>
  <c r="F50" i="1"/>
  <c r="F51" i="1" s="1"/>
  <c r="E50" i="1"/>
  <c r="D50" i="1"/>
  <c r="D51" i="1" s="1"/>
  <c r="C5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A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E51" i="1" l="1"/>
  <c r="J51" i="1" s="1"/>
  <c r="J50" i="1"/>
  <c r="C51" i="1"/>
  <c r="J53" i="1"/>
  <c r="C56" i="1" s="1"/>
</calcChain>
</file>

<file path=xl/sharedStrings.xml><?xml version="1.0" encoding="utf-8"?>
<sst xmlns="http://schemas.openxmlformats.org/spreadsheetml/2006/main" count="99" uniqueCount="56">
  <si>
    <t>UQÀM - Hiver 2020</t>
  </si>
  <si>
    <t>Terminé</t>
  </si>
  <si>
    <t xml:space="preserve"> ----  Semainier de répartition des taches ----</t>
  </si>
  <si>
    <t>En cours</t>
  </si>
  <si>
    <t xml:space="preserve"> - Projet Site web Sportif  -</t>
  </si>
  <si>
    <t>En attente</t>
  </si>
  <si>
    <t>34 hrs</t>
  </si>
  <si>
    <t>Date limite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</si>
  <si>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</si>
  <si>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</si>
  <si>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</si>
  <si>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</si>
  <si>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</si>
  <si>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</si>
  <si>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</si>
  <si>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</si>
  <si>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</si>
  <si>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</si>
  <si>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</t>
  </si>
  <si>
    <t>Philippe</t>
  </si>
  <si>
    <t>Alex. H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</si>
  <si>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</si>
  <si>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</si>
  <si>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</si>
  <si>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</si>
  <si>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</si>
  <si>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</si>
  <si>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</si>
  <si>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</si>
  <si>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</si>
  <si>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</si>
  <si>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</si>
  <si>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</si>
  <si>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</si>
  <si>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</si>
  <si>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</si>
  <si>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</si>
  <si>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</si>
  <si>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</si>
  <si>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</si>
  <si>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</si>
  <si>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</si>
  <si>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réèlles</t>
  </si>
  <si>
    <t>Nombre d'heures total à accorder au projet (3 * 135 heures)</t>
  </si>
  <si>
    <r>
      <rPr>
        <b/>
        <sz val="10"/>
        <color rgb="FF000000"/>
        <rFont val="Calibri"/>
        <family val="2"/>
        <charset val="1"/>
      </rPr>
      <t>Nombre d'heures</t>
    </r>
    <r>
      <rPr>
        <b/>
        <sz val="10"/>
        <color rgb="FFFF0000"/>
        <rFont val="Calibri"/>
        <family val="2"/>
        <charset val="1"/>
      </rPr>
      <t xml:space="preserve"> restantes </t>
    </r>
    <r>
      <rPr>
        <b/>
        <sz val="10"/>
        <color rgb="FF000000"/>
        <rFont val="Calibri"/>
        <family val="2"/>
        <charset val="1"/>
      </rPr>
      <t>à accorder au projet</t>
    </r>
  </si>
  <si>
    <t>Suivi d'équipe au cours, avec l'enseigant et entre nous ( fev 5 )</t>
  </si>
  <si>
    <t>Connexion a la DB, et installation Docker / Microsoft</t>
  </si>
  <si>
    <t>Implementation du repository desgin pattern asp</t>
  </si>
  <si>
    <t>Creation de model Entreprise</t>
  </si>
  <si>
    <t>Data seeding</t>
  </si>
  <si>
    <t>Rencontre avec client ( 12 Fevrier )</t>
  </si>
  <si>
    <t>Template user-list, profile-edit</t>
  </si>
  <si>
    <t>Template accueil, event-view, event-list, profile-view</t>
  </si>
  <si>
    <t>Équipe "La marque Sans Nom"</t>
  </si>
  <si>
    <t>SPRINT 1</t>
  </si>
  <si>
    <t>Modifications apportées au semainier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</si>
</sst>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)_ ;_ * \(#,##0.00\)_ ;_ * &quot;-&quot;??_)_ ;_ @_ "/>
    <numFmt numFmtId="164" formatCode="0\ %"/>
    <numFmt numFmtId="165" formatCode="[$-C0C]dd/mmm"/>
    <numFmt numFmtId="166" formatCode="\\;;;"/>
  </numFmts>
  <fonts count="2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b/>
      <i/>
      <sz val="18"/>
      <color rgb="FF000000"/>
      <name val="Calibri Light"/>
      <family val="2"/>
      <charset val="1"/>
    </font>
    <font>
      <sz val="12"/>
      <color rgb="FF9C5700"/>
      <name val="Calibri"/>
      <family val="2"/>
      <charset val="1"/>
    </font>
    <font>
      <b/>
      <sz val="16"/>
      <color rgb="FF000000"/>
      <name val="Calibri Light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FF3333"/>
        <bgColor rgb="FFFF0000"/>
      </patternFill>
    </fill>
    <fill>
      <patternFill patternType="solid">
        <fgColor theme="4" tint="0.59999389629810485"/>
        <bgColor rgb="FFCCCCFF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2" borderId="0" applyBorder="0" applyProtection="0"/>
    <xf numFmtId="0" fontId="5" fillId="3" borderId="0" applyBorder="0" applyProtection="0"/>
    <xf numFmtId="0" fontId="7" fillId="4" borderId="0" applyBorder="0" applyProtection="0"/>
    <xf numFmtId="0" fontId="8" fillId="5" borderId="0" applyBorder="0" applyProtection="0"/>
    <xf numFmtId="0" fontId="12" fillId="2" borderId="0"/>
    <xf numFmtId="43" fontId="18" fillId="0" borderId="0" applyFont="0" applyFill="0" applyBorder="0" applyAlignment="0" applyProtection="0"/>
  </cellStyleXfs>
  <cellXfs count="139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3" fillId="2" borderId="0" xfId="3" applyBorder="1" applyAlignment="1" applyProtection="1"/>
    <xf numFmtId="0" fontId="5" fillId="3" borderId="0" xfId="4" applyBorder="1" applyAlignment="1" applyProtection="1"/>
    <xf numFmtId="0" fontId="7" fillId="4" borderId="0" xfId="5" applyBorder="1" applyAlignment="1" applyProtection="1"/>
    <xf numFmtId="0" fontId="8" fillId="5" borderId="0" xfId="6" applyBorder="1" applyAlignment="1" applyProtection="1"/>
    <xf numFmtId="164" fontId="1" fillId="0" borderId="0" xfId="2" applyNumberFormat="1" applyAlignment="1">
      <alignment horizontal="center"/>
    </xf>
    <xf numFmtId="0" fontId="8" fillId="0" borderId="0" xfId="6" applyFill="1" applyBorder="1" applyAlignment="1" applyProtection="1"/>
    <xf numFmtId="0" fontId="10" fillId="0" borderId="9" xfId="2" applyFont="1" applyBorder="1" applyAlignment="1" applyProtection="1">
      <alignment horizontal="center" vertical="center"/>
      <protection locked="0"/>
    </xf>
    <xf numFmtId="0" fontId="2" fillId="0" borderId="10" xfId="2" applyFont="1" applyBorder="1" applyAlignment="1" applyProtection="1">
      <alignment horizontal="center" vertical="center"/>
      <protection locked="0"/>
    </xf>
    <xf numFmtId="0" fontId="11" fillId="0" borderId="12" xfId="2" applyFont="1" applyBorder="1" applyAlignment="1">
      <alignment horizontal="center" vertical="center"/>
    </xf>
    <xf numFmtId="166" fontId="3" fillId="0" borderId="11" xfId="3" applyNumberFormat="1" applyFill="1" applyBorder="1" applyAlignment="1" applyProtection="1">
      <alignment horizontal="justify" vertical="center"/>
      <protection locked="0"/>
    </xf>
    <xf numFmtId="166" fontId="13" fillId="0" borderId="11" xfId="7" applyNumberFormat="1" applyFont="1" applyFill="1" applyBorder="1" applyAlignment="1" applyProtection="1">
      <alignment horizontal="justify" vertical="center"/>
      <protection locked="0"/>
    </xf>
    <xf numFmtId="166" fontId="13" fillId="0" borderId="11" xfId="7" applyNumberFormat="1" applyFont="1" applyFill="1" applyBorder="1" applyAlignment="1" applyProtection="1">
      <alignment horizontal="center" vertical="center"/>
      <protection locked="0"/>
    </xf>
    <xf numFmtId="166" fontId="13" fillId="0" borderId="13" xfId="7" applyNumberFormat="1" applyFont="1" applyFill="1" applyBorder="1" applyAlignment="1" applyProtection="1">
      <alignment horizontal="center" vertical="center"/>
      <protection locked="0"/>
    </xf>
    <xf numFmtId="0" fontId="10" fillId="0" borderId="14" xfId="2" applyFont="1" applyBorder="1" applyAlignment="1">
      <alignment horizontal="center" vertical="center"/>
    </xf>
    <xf numFmtId="0" fontId="10" fillId="0" borderId="15" xfId="2" applyFont="1" applyBorder="1" applyAlignment="1" applyProtection="1">
      <alignment horizontal="center" vertical="center"/>
      <protection locked="0"/>
    </xf>
    <xf numFmtId="0" fontId="11" fillId="0" borderId="10" xfId="2" applyFont="1" applyBorder="1" applyProtection="1">
      <protection locked="0"/>
    </xf>
    <xf numFmtId="166" fontId="3" fillId="2" borderId="16" xfId="3" applyNumberFormat="1" applyBorder="1" applyAlignment="1" applyProtection="1">
      <alignment horizontal="justify" vertical="center"/>
      <protection locked="0"/>
    </xf>
    <xf numFmtId="166" fontId="13" fillId="0" borderId="16" xfId="7" applyNumberFormat="1" applyFont="1" applyFill="1" applyBorder="1" applyAlignment="1" applyProtection="1">
      <alignment horizontal="justify" vertical="center"/>
      <protection locked="0"/>
    </xf>
    <xf numFmtId="166" fontId="13" fillId="0" borderId="16" xfId="7" applyNumberFormat="1" applyFont="1" applyFill="1" applyBorder="1" applyAlignment="1" applyProtection="1">
      <alignment horizontal="center" vertical="center"/>
      <protection locked="0"/>
    </xf>
    <xf numFmtId="0" fontId="10" fillId="0" borderId="17" xfId="2" applyFont="1" applyBorder="1" applyAlignment="1">
      <alignment horizontal="center" vertical="center"/>
    </xf>
    <xf numFmtId="166" fontId="13" fillId="0" borderId="18" xfId="7" applyNumberFormat="1" applyFont="1" applyFill="1" applyBorder="1" applyAlignment="1" applyProtection="1">
      <alignment horizontal="center" vertical="center"/>
      <protection locked="0"/>
    </xf>
    <xf numFmtId="0" fontId="11" fillId="0" borderId="17" xfId="2" applyFont="1" applyBorder="1"/>
    <xf numFmtId="0" fontId="11" fillId="0" borderId="17" xfId="2" applyFont="1" applyBorder="1" applyAlignment="1">
      <alignment wrapText="1"/>
    </xf>
    <xf numFmtId="0" fontId="11" fillId="0" borderId="19" xfId="2" applyFont="1" applyBorder="1" applyAlignment="1" applyProtection="1">
      <alignment wrapText="1"/>
      <protection locked="0"/>
    </xf>
    <xf numFmtId="0" fontId="1" fillId="0" borderId="0" xfId="1"/>
    <xf numFmtId="166" fontId="13" fillId="0" borderId="20" xfId="7" applyNumberFormat="1" applyFont="1" applyFill="1" applyBorder="1" applyAlignment="1" applyProtection="1">
      <alignment horizontal="center" vertical="center"/>
      <protection locked="0"/>
    </xf>
    <xf numFmtId="0" fontId="3" fillId="2" borderId="16" xfId="3" applyBorder="1" applyProtection="1"/>
    <xf numFmtId="0" fontId="3" fillId="2" borderId="16" xfId="3" applyBorder="1" applyAlignment="1" applyProtection="1">
      <alignment horizontal="center"/>
    </xf>
    <xf numFmtId="0" fontId="1" fillId="0" borderId="16" xfId="1" applyBorder="1"/>
    <xf numFmtId="0" fontId="1" fillId="0" borderId="16" xfId="1" applyBorder="1" applyAlignment="1">
      <alignment horizontal="center"/>
    </xf>
    <xf numFmtId="166" fontId="13" fillId="0" borderId="21" xfId="7" applyNumberFormat="1" applyFont="1" applyFill="1" applyBorder="1" applyAlignment="1" applyProtection="1">
      <alignment horizontal="justify" vertical="center"/>
      <protection locked="0"/>
    </xf>
    <xf numFmtId="166" fontId="13" fillId="6" borderId="16" xfId="7" applyNumberFormat="1" applyFont="1" applyFill="1" applyBorder="1" applyAlignment="1" applyProtection="1">
      <alignment horizontal="center" vertical="center"/>
      <protection locked="0"/>
    </xf>
    <xf numFmtId="0" fontId="1" fillId="0" borderId="16" xfId="2" applyBorder="1"/>
    <xf numFmtId="166" fontId="5" fillId="3" borderId="16" xfId="4" applyNumberFormat="1" applyBorder="1" applyAlignment="1" applyProtection="1">
      <alignment horizontal="justify" vertical="center"/>
      <protection locked="0"/>
    </xf>
    <xf numFmtId="166" fontId="5" fillId="0" borderId="16" xfId="4" applyNumberForma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/>
    </xf>
    <xf numFmtId="0" fontId="7" fillId="0" borderId="16" xfId="5" applyFill="1" applyBorder="1" applyAlignment="1" applyProtection="1"/>
    <xf numFmtId="0" fontId="1" fillId="0" borderId="20" xfId="1" applyBorder="1" applyAlignment="1">
      <alignment horizontal="center"/>
    </xf>
    <xf numFmtId="0" fontId="1" fillId="0" borderId="20" xfId="1" applyBorder="1"/>
    <xf numFmtId="0" fontId="11" fillId="0" borderId="18" xfId="2" applyFont="1" applyBorder="1" applyAlignment="1" applyProtection="1">
      <alignment wrapText="1"/>
      <protection locked="0"/>
    </xf>
    <xf numFmtId="166" fontId="5" fillId="0" borderId="16" xfId="4" applyNumberFormat="1" applyFill="1" applyBorder="1" applyAlignment="1" applyProtection="1">
      <alignment horizontal="justify" vertical="center"/>
      <protection locked="0"/>
    </xf>
    <xf numFmtId="0" fontId="5" fillId="3" borderId="16" xfId="4" applyBorder="1" applyAlignment="1" applyProtection="1">
      <alignment horizontal="center"/>
      <protection locked="0"/>
    </xf>
    <xf numFmtId="166" fontId="5" fillId="0" borderId="20" xfId="4" applyNumberFormat="1" applyFill="1" applyBorder="1" applyAlignment="1" applyProtection="1">
      <alignment horizontal="justify" vertical="center"/>
      <protection locked="0"/>
    </xf>
    <xf numFmtId="166" fontId="5" fillId="0" borderId="13" xfId="4" applyNumberFormat="1" applyFill="1" applyBorder="1" applyAlignment="1" applyProtection="1">
      <alignment horizontal="justify" vertical="center"/>
      <protection locked="0"/>
    </xf>
    <xf numFmtId="0" fontId="11" fillId="0" borderId="13" xfId="2" applyFont="1" applyBorder="1" applyAlignment="1" applyProtection="1">
      <alignment wrapText="1"/>
      <protection locked="0"/>
    </xf>
    <xf numFmtId="0" fontId="11" fillId="0" borderId="22" xfId="2" applyFont="1" applyBorder="1" applyAlignment="1" applyProtection="1">
      <alignment wrapText="1"/>
      <protection locked="0"/>
    </xf>
    <xf numFmtId="166" fontId="13" fillId="0" borderId="20" xfId="7" applyNumberFormat="1" applyFont="1" applyFill="1" applyBorder="1" applyAlignment="1" applyProtection="1">
      <alignment horizontal="justify" vertical="center"/>
      <protection locked="0"/>
    </xf>
    <xf numFmtId="0" fontId="11" fillId="0" borderId="23" xfId="2" applyFont="1" applyBorder="1"/>
    <xf numFmtId="0" fontId="14" fillId="0" borderId="0" xfId="2" applyFont="1" applyBorder="1" applyAlignment="1">
      <alignment wrapText="1"/>
    </xf>
    <xf numFmtId="0" fontId="1" fillId="0" borderId="0" xfId="2" applyBorder="1"/>
    <xf numFmtId="0" fontId="10" fillId="0" borderId="0" xfId="2" applyFont="1"/>
    <xf numFmtId="0" fontId="17" fillId="0" borderId="0" xfId="2" applyFont="1"/>
    <xf numFmtId="0" fontId="10" fillId="0" borderId="0" xfId="2" applyFont="1" applyAlignment="1">
      <alignment horizontal="center"/>
    </xf>
    <xf numFmtId="0" fontId="11" fillId="0" borderId="0" xfId="2" applyFont="1"/>
    <xf numFmtId="0" fontId="0" fillId="0" borderId="0" xfId="0" applyBorder="1"/>
    <xf numFmtId="166" fontId="13" fillId="0" borderId="30" xfId="7" applyNumberFormat="1" applyFont="1" applyFill="1" applyBorder="1" applyAlignment="1" applyProtection="1">
      <alignment horizontal="justify" vertical="center"/>
      <protection locked="0"/>
    </xf>
    <xf numFmtId="166" fontId="13" fillId="0" borderId="30" xfId="7" applyNumberFormat="1" applyFont="1" applyFill="1" applyBorder="1" applyAlignment="1" applyProtection="1">
      <alignment horizontal="center" vertical="center"/>
      <protection locked="0"/>
    </xf>
    <xf numFmtId="0" fontId="10" fillId="0" borderId="31" xfId="2" applyFont="1" applyBorder="1" applyAlignment="1" applyProtection="1">
      <alignment horizontal="center" vertical="center"/>
      <protection locked="0"/>
    </xf>
    <xf numFmtId="0" fontId="5" fillId="3" borderId="20" xfId="4" applyBorder="1" applyAlignment="1" applyProtection="1">
      <alignment horizontal="center"/>
      <protection locked="0"/>
    </xf>
    <xf numFmtId="0" fontId="5" fillId="3" borderId="11" xfId="4" applyBorder="1" applyAlignment="1" applyProtection="1">
      <alignment horizontal="center"/>
      <protection locked="0"/>
    </xf>
    <xf numFmtId="0" fontId="11" fillId="0" borderId="16" xfId="2" applyFont="1" applyBorder="1" applyAlignment="1" applyProtection="1">
      <alignment wrapText="1"/>
      <protection locked="0"/>
    </xf>
    <xf numFmtId="0" fontId="5" fillId="3" borderId="30" xfId="4" applyBorder="1" applyAlignment="1" applyProtection="1">
      <alignment horizontal="center"/>
      <protection locked="0"/>
    </xf>
    <xf numFmtId="0" fontId="10" fillId="0" borderId="11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wrapText="1"/>
      <protection locked="0"/>
    </xf>
    <xf numFmtId="166" fontId="13" fillId="0" borderId="8" xfId="7" applyNumberFormat="1" applyFont="1" applyFill="1" applyBorder="1" applyAlignment="1" applyProtection="1">
      <alignment horizontal="justify" vertical="center"/>
      <protection locked="0"/>
    </xf>
    <xf numFmtId="166" fontId="13" fillId="0" borderId="8" xfId="7" applyNumberFormat="1" applyFont="1" applyFill="1" applyBorder="1" applyAlignment="1" applyProtection="1">
      <alignment horizontal="center" vertical="center"/>
      <protection locked="0"/>
    </xf>
    <xf numFmtId="0" fontId="11" fillId="0" borderId="33" xfId="2" applyFont="1" applyBorder="1"/>
    <xf numFmtId="2" fontId="1" fillId="0" borderId="0" xfId="8" applyNumberFormat="1" applyFont="1"/>
    <xf numFmtId="2" fontId="10" fillId="0" borderId="0" xfId="8" applyNumberFormat="1" applyFont="1"/>
    <xf numFmtId="43" fontId="1" fillId="0" borderId="0" xfId="8" applyFont="1" applyAlignment="1"/>
    <xf numFmtId="43" fontId="10" fillId="0" borderId="11" xfId="8" applyFont="1" applyBorder="1" applyAlignment="1">
      <alignment vertical="center"/>
    </xf>
    <xf numFmtId="43" fontId="19" fillId="0" borderId="16" xfId="8" applyFont="1" applyBorder="1" applyAlignment="1">
      <alignment vertical="center"/>
    </xf>
    <xf numFmtId="43" fontId="19" fillId="0" borderId="8" xfId="8" applyFont="1" applyBorder="1" applyAlignment="1">
      <alignment vertical="center"/>
    </xf>
    <xf numFmtId="43" fontId="9" fillId="0" borderId="0" xfId="8" applyFont="1" applyBorder="1" applyAlignment="1"/>
    <xf numFmtId="43" fontId="10" fillId="0" borderId="0" xfId="8" applyFont="1" applyAlignment="1"/>
    <xf numFmtId="165" fontId="20" fillId="0" borderId="8" xfId="2" applyNumberFormat="1" applyFont="1" applyBorder="1" applyAlignment="1">
      <alignment horizontal="center" vertical="center"/>
    </xf>
    <xf numFmtId="165" fontId="21" fillId="0" borderId="8" xfId="1" applyNumberFormat="1" applyFont="1" applyBorder="1" applyAlignment="1">
      <alignment horizontal="center" vertical="center"/>
    </xf>
    <xf numFmtId="165" fontId="21" fillId="0" borderId="8" xfId="2" applyNumberFormat="1" applyFont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4" fillId="0" borderId="0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2" fontId="9" fillId="0" borderId="3" xfId="8" applyNumberFormat="1" applyFont="1" applyBorder="1" applyAlignment="1">
      <alignment horizontal="center" vertical="center"/>
    </xf>
    <xf numFmtId="2" fontId="11" fillId="0" borderId="11" xfId="8" applyNumberFormat="1" applyFont="1" applyBorder="1" applyAlignment="1" applyProtection="1">
      <alignment horizontal="center" vertical="center" wrapText="1"/>
      <protection locked="0"/>
    </xf>
    <xf numFmtId="2" fontId="11" fillId="0" borderId="16" xfId="8" applyNumberFormat="1" applyFont="1" applyBorder="1" applyAlignment="1" applyProtection="1">
      <alignment horizontal="center" vertical="center" wrapText="1"/>
      <protection locked="0"/>
    </xf>
    <xf numFmtId="2" fontId="11" fillId="0" borderId="20" xfId="8" applyNumberFormat="1" applyFont="1" applyBorder="1" applyAlignment="1" applyProtection="1">
      <alignment horizontal="center" vertical="center" wrapText="1"/>
      <protection locked="0"/>
    </xf>
    <xf numFmtId="2" fontId="14" fillId="0" borderId="0" xfId="8" applyNumberFormat="1" applyFont="1" applyBorder="1" applyAlignment="1">
      <alignment wrapText="1"/>
    </xf>
    <xf numFmtId="2" fontId="9" fillId="0" borderId="0" xfId="8" applyNumberFormat="1" applyFont="1"/>
    <xf numFmtId="2" fontId="1" fillId="0" borderId="0" xfId="2" applyNumberFormat="1" applyAlignment="1">
      <alignment horizontal="center" vertical="center"/>
    </xf>
    <xf numFmtId="2" fontId="11" fillId="0" borderId="12" xfId="2" applyNumberFormat="1" applyFont="1" applyBorder="1" applyAlignment="1" applyProtection="1">
      <alignment horizontal="center" vertical="center"/>
      <protection locked="0"/>
    </xf>
    <xf numFmtId="2" fontId="11" fillId="0" borderId="29" xfId="2" applyNumberFormat="1" applyFont="1" applyBorder="1" applyAlignment="1" applyProtection="1">
      <alignment horizontal="center" vertical="center"/>
      <protection locked="0"/>
    </xf>
    <xf numFmtId="2" fontId="11" fillId="0" borderId="16" xfId="2" applyNumberFormat="1" applyFont="1" applyBorder="1" applyAlignment="1" applyProtection="1">
      <alignment horizontal="center" vertical="center"/>
      <protection locked="0"/>
    </xf>
    <xf numFmtId="2" fontId="11" fillId="0" borderId="21" xfId="2" applyNumberFormat="1" applyFont="1" applyBorder="1" applyAlignment="1" applyProtection="1">
      <alignment horizontal="center" vertical="center"/>
      <protection locked="0"/>
    </xf>
    <xf numFmtId="2" fontId="11" fillId="0" borderId="8" xfId="2" applyNumberFormat="1" applyFont="1" applyBorder="1" applyAlignment="1" applyProtection="1">
      <alignment horizontal="center" vertical="center"/>
      <protection locked="0"/>
    </xf>
    <xf numFmtId="2" fontId="14" fillId="0" borderId="0" xfId="2" applyNumberFormat="1" applyFont="1" applyBorder="1" applyAlignment="1">
      <alignment horizontal="center" vertical="center" wrapText="1"/>
    </xf>
    <xf numFmtId="2" fontId="10" fillId="0" borderId="0" xfId="2" applyNumberFormat="1" applyFont="1" applyAlignment="1">
      <alignment horizontal="center" vertical="center"/>
    </xf>
    <xf numFmtId="0" fontId="5" fillId="3" borderId="13" xfId="4" applyBorder="1" applyProtection="1"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16" xfId="0" applyFont="1" applyBorder="1" applyAlignment="1" applyProtection="1">
      <alignment horizontal="center" vertical="center"/>
      <protection locked="0"/>
    </xf>
    <xf numFmtId="0" fontId="8" fillId="5" borderId="30" xfId="6" applyBorder="1" applyProtection="1">
      <protection locked="0"/>
    </xf>
    <xf numFmtId="0" fontId="8" fillId="5" borderId="20" xfId="6" applyBorder="1" applyProtection="1">
      <protection locked="0"/>
    </xf>
    <xf numFmtId="0" fontId="20" fillId="0" borderId="0" xfId="2" applyFont="1"/>
    <xf numFmtId="2" fontId="1" fillId="8" borderId="0" xfId="8" applyNumberFormat="1" applyFont="1" applyFill="1"/>
    <xf numFmtId="0" fontId="1" fillId="8" borderId="0" xfId="2" applyFill="1"/>
    <xf numFmtId="43" fontId="22" fillId="0" borderId="3" xfId="8" applyFont="1" applyBorder="1" applyAlignment="1">
      <alignment wrapText="1"/>
    </xf>
    <xf numFmtId="43" fontId="22" fillId="0" borderId="34" xfId="8" applyFont="1" applyBorder="1" applyAlignment="1">
      <alignment wrapText="1"/>
    </xf>
    <xf numFmtId="43" fontId="22" fillId="0" borderId="25" xfId="8" applyFont="1" applyBorder="1" applyAlignment="1">
      <alignment wrapText="1"/>
    </xf>
    <xf numFmtId="43" fontId="22" fillId="0" borderId="26" xfId="8" applyFont="1" applyBorder="1" applyAlignment="1">
      <alignment wrapText="1"/>
    </xf>
    <xf numFmtId="43" fontId="20" fillId="0" borderId="0" xfId="8" applyFont="1" applyAlignment="1"/>
    <xf numFmtId="43" fontId="20" fillId="0" borderId="3" xfId="8" applyFont="1" applyBorder="1" applyAlignment="1"/>
    <xf numFmtId="43" fontId="20" fillId="0" borderId="0" xfId="8" applyFont="1" applyBorder="1" applyAlignment="1"/>
    <xf numFmtId="43" fontId="22" fillId="0" borderId="28" xfId="8" applyFont="1" applyBorder="1" applyAlignment="1">
      <alignment wrapText="1"/>
    </xf>
    <xf numFmtId="43" fontId="23" fillId="0" borderId="3" xfId="8" applyFont="1" applyBorder="1" applyAlignment="1">
      <alignment wrapText="1"/>
    </xf>
    <xf numFmtId="43" fontId="22" fillId="0" borderId="0" xfId="8" applyFont="1" applyBorder="1" applyAlignment="1">
      <alignment wrapText="1"/>
    </xf>
    <xf numFmtId="0" fontId="4" fillId="7" borderId="0" xfId="2" applyFont="1" applyFill="1" applyBorder="1" applyAlignment="1">
      <alignment horizontal="center"/>
    </xf>
    <xf numFmtId="0" fontId="20" fillId="0" borderId="24" xfId="2" applyFont="1" applyBorder="1" applyAlignment="1">
      <alignment horizontal="center"/>
    </xf>
    <xf numFmtId="0" fontId="20" fillId="0" borderId="35" xfId="2" applyFont="1" applyBorder="1" applyAlignment="1">
      <alignment horizontal="center"/>
    </xf>
    <xf numFmtId="0" fontId="20" fillId="0" borderId="34" xfId="2" applyFont="1" applyBorder="1" applyAlignment="1">
      <alignment horizontal="center"/>
    </xf>
    <xf numFmtId="0" fontId="2" fillId="8" borderId="0" xfId="2" applyFont="1" applyFill="1" applyAlignment="1">
      <alignment horizontal="center" vertical="center"/>
    </xf>
    <xf numFmtId="0" fontId="14" fillId="0" borderId="3" xfId="2" applyFont="1" applyBorder="1" applyAlignment="1">
      <alignment wrapText="1"/>
    </xf>
    <xf numFmtId="0" fontId="9" fillId="0" borderId="3" xfId="2" applyFont="1" applyBorder="1"/>
    <xf numFmtId="0" fontId="10" fillId="0" borderId="3" xfId="2" applyFont="1" applyBorder="1"/>
    <xf numFmtId="43" fontId="9" fillId="0" borderId="7" xfId="8" applyFont="1" applyBorder="1" applyAlignment="1">
      <alignment horizontal="right" vertical="center" wrapText="1"/>
    </xf>
    <xf numFmtId="0" fontId="9" fillId="0" borderId="7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 wrapText="1"/>
    </xf>
    <xf numFmtId="0" fontId="14" fillId="0" borderId="3" xfId="2" applyFont="1" applyBorder="1" applyAlignment="1">
      <alignment horizontal="left" wrapText="1"/>
    </xf>
    <xf numFmtId="0" fontId="14" fillId="0" borderId="27" xfId="2" applyFont="1" applyBorder="1" applyAlignment="1">
      <alignment wrapText="1"/>
    </xf>
    <xf numFmtId="0" fontId="6" fillId="7" borderId="0" xfId="2" applyFont="1" applyFill="1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2" fontId="9" fillId="0" borderId="3" xfId="8" applyNumberFormat="1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2" fontId="9" fillId="0" borderId="5" xfId="2" applyNumberFormat="1" applyFont="1" applyBorder="1" applyAlignment="1">
      <alignment horizontal="center" vertical="center" wrapText="1"/>
    </xf>
    <xf numFmtId="2" fontId="9" fillId="0" borderId="5" xfId="2" applyNumberFormat="1" applyFont="1" applyBorder="1" applyAlignment="1">
      <alignment horizontal="center" vertical="center"/>
    </xf>
    <xf numFmtId="0" fontId="20" fillId="0" borderId="6" xfId="2" applyFont="1" applyBorder="1" applyAlignment="1">
      <alignment horizontal="center" vertical="center"/>
    </xf>
  </cellXfs>
  <cellStyles count="9">
    <cellStyle name="Excel Built-in 60% - Accent4" xfId="6" xr:uid="{00000000-0005-0000-0000-00000B000000}"/>
    <cellStyle name="Excel Built-in Bad" xfId="5" xr:uid="{00000000-0005-0000-0000-00000A000000}"/>
    <cellStyle name="Excel Built-in Good" xfId="3" xr:uid="{00000000-0005-0000-0000-000008000000}"/>
    <cellStyle name="Excel Built-in Good 1" xfId="7" xr:uid="{00000000-0005-0000-0000-00000C000000}"/>
    <cellStyle name="Excel Built-in Neutral" xfId="4" xr:uid="{00000000-0005-0000-0000-000009000000}"/>
    <cellStyle name="Excel Built-in Normal" xfId="2" xr:uid="{00000000-0005-0000-0000-000007000000}"/>
    <cellStyle name="Milliers" xfId="8" builtinId="3"/>
    <cellStyle name="Normal" xfId="0" builtinId="0"/>
    <cellStyle name="Normal 2" xfId="1" xr:uid="{00000000-0005-0000-0000-000006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1"/>
  <sheetViews>
    <sheetView tabSelected="1" topLeftCell="A7" zoomScale="79" zoomScaleNormal="100" workbookViewId="0">
      <selection activeCell="K6" sqref="K6:R6"/>
    </sheetView>
  </sheetViews>
  <sheetFormatPr baseColWidth="10" defaultColWidth="8.77734375" defaultRowHeight="14.4" x14ac:dyDescent="0.3"/>
  <cols>
    <col min="1" max="1" width="10.44140625" style="1" customWidth="1"/>
    <col min="2" max="2" width="64.33203125" style="1" customWidth="1"/>
    <col min="3" max="3" width="8.77734375" style="70" bestFit="1" customWidth="1"/>
    <col min="4" max="5" width="8.109375" style="70" customWidth="1"/>
    <col min="6" max="6" width="7.6640625" style="70" bestFit="1" customWidth="1"/>
    <col min="7" max="7" width="9.6640625" style="1" customWidth="1"/>
    <col min="8" max="8" width="10.44140625" style="81" customWidth="1"/>
    <col min="9" max="10" width="9.33203125" style="90" customWidth="1"/>
    <col min="11" max="13" width="7.5546875" style="1" bestFit="1" customWidth="1"/>
    <col min="14" max="14" width="7.5546875" style="2" bestFit="1" customWidth="1"/>
    <col min="15" max="16" width="7.44140625" style="1" bestFit="1" customWidth="1"/>
    <col min="17" max="17" width="9.88671875" style="1" bestFit="1" customWidth="1"/>
    <col min="18" max="18" width="7.6640625" style="2" bestFit="1" customWidth="1"/>
    <col min="19" max="21" width="6.6640625" style="1" hidden="1" customWidth="1"/>
    <col min="22" max="22" width="6.6640625" style="2" hidden="1" customWidth="1"/>
    <col min="23" max="25" width="6.6640625" style="1" hidden="1" customWidth="1"/>
    <col min="26" max="26" width="6.6640625" style="2" hidden="1" customWidth="1"/>
    <col min="27" max="27" width="20.77734375" style="72" customWidth="1"/>
    <col min="28" max="28" width="22.77734375" style="1" customWidth="1"/>
    <col min="29" max="1024" width="10.6640625" style="1" customWidth="1"/>
  </cols>
  <sheetData>
    <row r="1" spans="1:28" ht="23.4" x14ac:dyDescent="0.45">
      <c r="A1" s="121" t="s">
        <v>0</v>
      </c>
      <c r="B1" s="121"/>
      <c r="D1" s="117" t="s">
        <v>2</v>
      </c>
      <c r="E1" s="117"/>
      <c r="F1" s="117"/>
      <c r="G1" s="117"/>
      <c r="H1" s="117"/>
      <c r="I1" s="117"/>
      <c r="J1" s="117"/>
      <c r="K1" s="117"/>
      <c r="L1" s="117"/>
      <c r="P1" s="3"/>
      <c r="Q1" s="1" t="s">
        <v>1</v>
      </c>
    </row>
    <row r="2" spans="1:28" ht="21" x14ac:dyDescent="0.4">
      <c r="A2" s="121" t="s">
        <v>53</v>
      </c>
      <c r="B2" s="121"/>
      <c r="D2" s="105"/>
      <c r="E2" s="105"/>
      <c r="F2" s="130" t="s">
        <v>4</v>
      </c>
      <c r="G2" s="130"/>
      <c r="H2" s="130"/>
      <c r="I2" s="130"/>
      <c r="J2" s="130"/>
      <c r="K2" s="106"/>
      <c r="L2" s="106"/>
      <c r="P2" s="4"/>
      <c r="Q2" s="1" t="s">
        <v>3</v>
      </c>
    </row>
    <row r="3" spans="1:28" ht="15.6" x14ac:dyDescent="0.3">
      <c r="P3" s="5"/>
      <c r="Q3" s="1" t="s">
        <v>5</v>
      </c>
    </row>
    <row r="4" spans="1:28" ht="15.6" x14ac:dyDescent="0.3">
      <c r="N4" s="2" t="s">
        <v>6</v>
      </c>
      <c r="P4" s="6"/>
      <c r="Q4" s="1" t="s">
        <v>7</v>
      </c>
    </row>
    <row r="5" spans="1:28" ht="16.2" thickBot="1" x14ac:dyDescent="0.35">
      <c r="N5" s="7">
        <v>0.25</v>
      </c>
      <c r="P5" s="8"/>
      <c r="Q5" s="104"/>
      <c r="R5" s="7">
        <v>0.5</v>
      </c>
      <c r="V5" s="7">
        <v>0.75</v>
      </c>
      <c r="Z5" s="7">
        <v>1</v>
      </c>
    </row>
    <row r="6" spans="1:28" ht="16.2" customHeight="1" thickBot="1" x14ac:dyDescent="0.35">
      <c r="K6" s="118" t="s">
        <v>54</v>
      </c>
      <c r="L6" s="119"/>
      <c r="M6" s="119"/>
      <c r="N6" s="119"/>
      <c r="O6" s="119"/>
      <c r="P6" s="119"/>
      <c r="Q6" s="119"/>
      <c r="R6" s="120"/>
      <c r="V6" s="7"/>
      <c r="Z6" s="7"/>
    </row>
    <row r="7" spans="1:28" ht="19.5" customHeight="1" thickBot="1" x14ac:dyDescent="0.35">
      <c r="A7" s="131" t="s">
        <v>8</v>
      </c>
      <c r="B7" s="132" t="s">
        <v>9</v>
      </c>
      <c r="C7" s="133" t="s">
        <v>10</v>
      </c>
      <c r="D7" s="133"/>
      <c r="E7" s="133"/>
      <c r="F7" s="133"/>
      <c r="G7" s="134" t="s">
        <v>11</v>
      </c>
      <c r="H7" s="135" t="s">
        <v>12</v>
      </c>
      <c r="I7" s="136" t="s">
        <v>13</v>
      </c>
      <c r="J7" s="136" t="s">
        <v>14</v>
      </c>
      <c r="K7" s="138" t="s">
        <v>15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25" t="s">
        <v>16</v>
      </c>
      <c r="AB7" s="126" t="s">
        <v>17</v>
      </c>
    </row>
    <row r="8" spans="1:28" ht="18.75" customHeight="1" thickBot="1" x14ac:dyDescent="0.35">
      <c r="A8" s="131"/>
      <c r="B8" s="132"/>
      <c r="C8" s="84" t="s">
        <v>18</v>
      </c>
      <c r="D8" s="84" t="s">
        <v>19</v>
      </c>
      <c r="E8" s="84" t="s">
        <v>20</v>
      </c>
      <c r="F8" s="84" t="s">
        <v>21</v>
      </c>
      <c r="G8" s="134"/>
      <c r="H8" s="135"/>
      <c r="I8" s="137"/>
      <c r="J8" s="137"/>
      <c r="K8" s="79">
        <v>43838</v>
      </c>
      <c r="L8" s="80">
        <f t="shared" ref="L8:Z8" si="0">K8+7</f>
        <v>43845</v>
      </c>
      <c r="M8" s="80">
        <f t="shared" si="0"/>
        <v>43852</v>
      </c>
      <c r="N8" s="80">
        <f t="shared" si="0"/>
        <v>43859</v>
      </c>
      <c r="O8" s="80">
        <f t="shared" si="0"/>
        <v>43866</v>
      </c>
      <c r="P8" s="80">
        <f t="shared" si="0"/>
        <v>43873</v>
      </c>
      <c r="Q8" s="80">
        <f t="shared" si="0"/>
        <v>43880</v>
      </c>
      <c r="R8" s="80">
        <f t="shared" si="0"/>
        <v>43887</v>
      </c>
      <c r="S8" s="78">
        <f t="shared" si="0"/>
        <v>43894</v>
      </c>
      <c r="T8" s="78">
        <f t="shared" si="0"/>
        <v>43901</v>
      </c>
      <c r="U8" s="78">
        <f t="shared" si="0"/>
        <v>43908</v>
      </c>
      <c r="V8" s="78">
        <f t="shared" si="0"/>
        <v>43915</v>
      </c>
      <c r="W8" s="78">
        <f t="shared" si="0"/>
        <v>43922</v>
      </c>
      <c r="X8" s="78">
        <f t="shared" si="0"/>
        <v>43929</v>
      </c>
      <c r="Y8" s="78">
        <f t="shared" si="0"/>
        <v>43936</v>
      </c>
      <c r="Z8" s="78">
        <f t="shared" si="0"/>
        <v>43943</v>
      </c>
      <c r="AA8" s="125"/>
      <c r="AB8" s="127"/>
    </row>
    <row r="9" spans="1:28" ht="18" x14ac:dyDescent="0.3">
      <c r="A9" s="9"/>
      <c r="B9" s="10" t="s">
        <v>22</v>
      </c>
      <c r="C9" s="85"/>
      <c r="D9" s="85"/>
      <c r="E9" s="85"/>
      <c r="F9" s="85"/>
      <c r="G9" s="11"/>
      <c r="H9" s="99"/>
      <c r="I9" s="91"/>
      <c r="J9" s="91"/>
      <c r="K9" s="12"/>
      <c r="L9" s="13"/>
      <c r="M9" s="13"/>
      <c r="N9" s="14"/>
      <c r="O9" s="13"/>
      <c r="P9" s="13"/>
      <c r="Q9" s="13"/>
      <c r="R9" s="14"/>
      <c r="S9" s="13"/>
      <c r="T9" s="13"/>
      <c r="U9" s="13"/>
      <c r="V9" s="14"/>
      <c r="W9" s="13"/>
      <c r="X9" s="13"/>
      <c r="Y9" s="13"/>
      <c r="Z9" s="15"/>
      <c r="AA9" s="73"/>
      <c r="AB9" s="16"/>
    </row>
    <row r="10" spans="1:28" ht="15.6" x14ac:dyDescent="0.3">
      <c r="A10" s="17">
        <v>1</v>
      </c>
      <c r="B10" s="18" t="s">
        <v>23</v>
      </c>
      <c r="C10" s="86">
        <v>1.5</v>
      </c>
      <c r="D10" s="86">
        <v>1.5</v>
      </c>
      <c r="E10" s="86">
        <v>1.5</v>
      </c>
      <c r="F10" s="86">
        <v>1.5</v>
      </c>
      <c r="G10" s="11">
        <f>VLOOKUP(H10,Feuil2!$A$1:$B$3,2,0)</f>
        <v>0</v>
      </c>
      <c r="H10" s="99" t="s">
        <v>1</v>
      </c>
      <c r="I10" s="91">
        <v>6</v>
      </c>
      <c r="J10" s="91">
        <f>SUM(C10:F10)</f>
        <v>6</v>
      </c>
      <c r="K10" s="19"/>
      <c r="L10" s="20"/>
      <c r="M10" s="20"/>
      <c r="N10" s="21"/>
      <c r="O10" s="20"/>
      <c r="P10" s="20"/>
      <c r="Q10" s="20"/>
      <c r="R10" s="21"/>
      <c r="S10" s="20"/>
      <c r="T10" s="20"/>
      <c r="U10" s="20"/>
      <c r="V10" s="21"/>
      <c r="W10" s="20"/>
      <c r="X10" s="20"/>
      <c r="Y10" s="20"/>
      <c r="Z10" s="21"/>
      <c r="AA10" s="74">
        <f>I10-J10</f>
        <v>0</v>
      </c>
      <c r="AB10" s="22"/>
    </row>
    <row r="11" spans="1:28" ht="15.6" x14ac:dyDescent="0.3">
      <c r="A11" s="17">
        <f t="shared" ref="A11:A26" si="1">A10+1</f>
        <v>2</v>
      </c>
      <c r="B11" s="18" t="s">
        <v>24</v>
      </c>
      <c r="C11" s="86">
        <v>1.5</v>
      </c>
      <c r="D11" s="86">
        <v>1.5</v>
      </c>
      <c r="E11" s="86">
        <v>1.5</v>
      </c>
      <c r="F11" s="86">
        <v>1.5</v>
      </c>
      <c r="G11" s="11">
        <f>VLOOKUP(H11,Feuil2!$A$1:$B$3,2,0)</f>
        <v>0</v>
      </c>
      <c r="H11" s="99" t="s">
        <v>1</v>
      </c>
      <c r="I11" s="91">
        <v>6</v>
      </c>
      <c r="J11" s="91">
        <f t="shared" ref="J11:J49" si="2">SUM(C11:F11)</f>
        <v>6</v>
      </c>
      <c r="K11" s="19"/>
      <c r="L11" s="20"/>
      <c r="M11" s="20"/>
      <c r="N11" s="21"/>
      <c r="O11" s="20"/>
      <c r="P11" s="20"/>
      <c r="Q11" s="20"/>
      <c r="R11" s="21"/>
      <c r="S11" s="20"/>
      <c r="T11" s="20"/>
      <c r="U11" s="20"/>
      <c r="V11" s="21"/>
      <c r="W11" s="20"/>
      <c r="X11" s="20"/>
      <c r="Y11" s="20"/>
      <c r="Z11" s="23"/>
      <c r="AA11" s="74">
        <f t="shared" ref="AA11:AA49" si="3">I11-J11</f>
        <v>0</v>
      </c>
      <c r="AB11" s="24"/>
    </row>
    <row r="12" spans="1:28" ht="15.6" x14ac:dyDescent="0.3">
      <c r="A12" s="17">
        <f t="shared" si="1"/>
        <v>3</v>
      </c>
      <c r="B12" s="18" t="s">
        <v>25</v>
      </c>
      <c r="C12" s="86">
        <v>3</v>
      </c>
      <c r="D12" s="86">
        <v>3</v>
      </c>
      <c r="E12" s="86">
        <v>3</v>
      </c>
      <c r="F12" s="86">
        <v>3</v>
      </c>
      <c r="G12" s="11">
        <f>VLOOKUP(H12,Feuil2!$A$1:$B$3,2,0)</f>
        <v>0</v>
      </c>
      <c r="H12" s="99" t="s">
        <v>1</v>
      </c>
      <c r="I12" s="91">
        <v>6</v>
      </c>
      <c r="J12" s="91">
        <f t="shared" si="2"/>
        <v>12</v>
      </c>
      <c r="K12" s="20"/>
      <c r="L12" s="19"/>
      <c r="N12" s="21"/>
      <c r="O12" s="20"/>
      <c r="P12" s="20"/>
      <c r="Q12" s="20"/>
      <c r="R12" s="21"/>
      <c r="S12" s="20"/>
      <c r="T12" s="20"/>
      <c r="U12" s="20"/>
      <c r="V12" s="21"/>
      <c r="W12" s="20"/>
      <c r="X12" s="20"/>
      <c r="Y12" s="20"/>
      <c r="Z12" s="21"/>
      <c r="AA12" s="74">
        <f t="shared" si="3"/>
        <v>-6</v>
      </c>
      <c r="AB12" s="25"/>
    </row>
    <row r="13" spans="1:28" ht="15.6" x14ac:dyDescent="0.3">
      <c r="A13" s="17">
        <f t="shared" si="1"/>
        <v>4</v>
      </c>
      <c r="B13" s="26" t="s">
        <v>26</v>
      </c>
      <c r="C13" s="86">
        <v>2</v>
      </c>
      <c r="D13" s="86">
        <v>2</v>
      </c>
      <c r="E13" s="86">
        <v>2</v>
      </c>
      <c r="F13" s="86">
        <v>2</v>
      </c>
      <c r="G13" s="11">
        <f>VLOOKUP(H13,Feuil2!$A$1:$B$3,2,0)</f>
        <v>0</v>
      </c>
      <c r="H13" s="99" t="s">
        <v>1</v>
      </c>
      <c r="I13" s="91">
        <v>2</v>
      </c>
      <c r="J13" s="91">
        <f t="shared" si="2"/>
        <v>8</v>
      </c>
      <c r="K13" s="20"/>
      <c r="L13" s="19"/>
      <c r="M13" s="19"/>
      <c r="N13" s="21"/>
      <c r="O13" s="20"/>
      <c r="P13" s="20"/>
      <c r="Q13" s="20"/>
      <c r="R13" s="21"/>
      <c r="S13" s="20"/>
      <c r="T13" s="20"/>
      <c r="U13" s="20"/>
      <c r="V13" s="21"/>
      <c r="W13" s="20"/>
      <c r="X13" s="20"/>
      <c r="Y13" s="20"/>
      <c r="Z13" s="21"/>
      <c r="AA13" s="74">
        <f t="shared" si="3"/>
        <v>-6</v>
      </c>
      <c r="AB13" s="24"/>
    </row>
    <row r="14" spans="1:28" ht="15.6" x14ac:dyDescent="0.3">
      <c r="A14" s="17">
        <f t="shared" si="1"/>
        <v>5</v>
      </c>
      <c r="B14" s="26" t="s">
        <v>27</v>
      </c>
      <c r="C14" s="86">
        <v>3</v>
      </c>
      <c r="D14" s="86">
        <v>3</v>
      </c>
      <c r="E14" s="86">
        <v>0</v>
      </c>
      <c r="F14" s="86">
        <v>3</v>
      </c>
      <c r="G14" s="11">
        <f>VLOOKUP(H14,Feuil2!$A$1:$B$3,2,0)</f>
        <v>0</v>
      </c>
      <c r="H14" s="99" t="s">
        <v>1</v>
      </c>
      <c r="I14" s="91">
        <v>9</v>
      </c>
      <c r="J14" s="91">
        <f t="shared" si="2"/>
        <v>9</v>
      </c>
      <c r="K14" s="20"/>
      <c r="L14" s="20"/>
      <c r="M14" s="19"/>
      <c r="N14" s="21"/>
      <c r="O14" s="20"/>
      <c r="P14" s="20"/>
      <c r="Q14" s="20"/>
      <c r="R14" s="21"/>
      <c r="S14" s="20"/>
      <c r="T14" s="20"/>
      <c r="U14" s="20"/>
      <c r="V14" s="21"/>
      <c r="W14" s="20"/>
      <c r="X14" s="20"/>
      <c r="Y14" s="20"/>
      <c r="Z14" s="21"/>
      <c r="AA14" s="74">
        <f t="shared" si="3"/>
        <v>0</v>
      </c>
      <c r="AB14" s="24"/>
    </row>
    <row r="15" spans="1:28" ht="15.6" x14ac:dyDescent="0.3">
      <c r="A15" s="17">
        <f t="shared" si="1"/>
        <v>6</v>
      </c>
      <c r="B15" s="26" t="s">
        <v>28</v>
      </c>
      <c r="C15" s="86">
        <v>2</v>
      </c>
      <c r="D15" s="86">
        <v>2</v>
      </c>
      <c r="E15" s="86">
        <v>0</v>
      </c>
      <c r="F15" s="86">
        <v>0</v>
      </c>
      <c r="G15" s="11">
        <f>VLOOKUP(H15,Feuil2!$A$1:$B$3,2,0)</f>
        <v>0</v>
      </c>
      <c r="H15" s="99" t="s">
        <v>1</v>
      </c>
      <c r="I15" s="91">
        <v>5</v>
      </c>
      <c r="J15" s="91">
        <f t="shared" si="2"/>
        <v>4</v>
      </c>
      <c r="K15" s="20"/>
      <c r="L15" s="19"/>
      <c r="M15" s="27"/>
      <c r="N15" s="28"/>
      <c r="O15" s="20"/>
      <c r="P15" s="20"/>
      <c r="Q15" s="20"/>
      <c r="R15" s="21"/>
      <c r="S15" s="20"/>
      <c r="T15" s="20"/>
      <c r="U15" s="20"/>
      <c r="V15" s="21"/>
      <c r="W15" s="20"/>
      <c r="X15" s="20"/>
      <c r="Y15" s="20"/>
      <c r="Z15" s="21"/>
      <c r="AA15" s="74">
        <f t="shared" si="3"/>
        <v>1</v>
      </c>
      <c r="AB15" s="24"/>
    </row>
    <row r="16" spans="1:28" ht="15.6" x14ac:dyDescent="0.3">
      <c r="A16" s="17">
        <f t="shared" si="1"/>
        <v>7</v>
      </c>
      <c r="B16" s="26" t="s">
        <v>29</v>
      </c>
      <c r="C16" s="86">
        <v>2</v>
      </c>
      <c r="D16" s="86">
        <v>0</v>
      </c>
      <c r="E16" s="86">
        <v>0</v>
      </c>
      <c r="F16" s="86">
        <v>0</v>
      </c>
      <c r="G16" s="11">
        <f>VLOOKUP(H16,Feuil2!$A$1:$B$3,2,0)</f>
        <v>0</v>
      </c>
      <c r="H16" s="99" t="s">
        <v>1</v>
      </c>
      <c r="I16" s="91">
        <v>5</v>
      </c>
      <c r="J16" s="91">
        <f t="shared" si="2"/>
        <v>2</v>
      </c>
      <c r="K16" s="20"/>
      <c r="L16" s="20"/>
      <c r="M16" s="29"/>
      <c r="N16" s="30"/>
      <c r="O16" s="31"/>
      <c r="P16" s="31"/>
      <c r="Q16" s="31"/>
      <c r="R16" s="32"/>
      <c r="S16" s="31"/>
      <c r="T16" s="31"/>
      <c r="U16" s="33"/>
      <c r="V16" s="21"/>
      <c r="W16" s="20"/>
      <c r="X16" s="20"/>
      <c r="Y16" s="20"/>
      <c r="Z16" s="21"/>
      <c r="AA16" s="74">
        <f t="shared" si="3"/>
        <v>3</v>
      </c>
      <c r="AB16" s="24"/>
    </row>
    <row r="17" spans="1:1024" ht="15.6" x14ac:dyDescent="0.3">
      <c r="A17" s="17">
        <f t="shared" si="1"/>
        <v>8</v>
      </c>
      <c r="B17" s="26" t="s">
        <v>30</v>
      </c>
      <c r="C17" s="86">
        <v>2</v>
      </c>
      <c r="D17" s="86">
        <v>2</v>
      </c>
      <c r="E17" s="86">
        <v>0</v>
      </c>
      <c r="F17" s="86">
        <v>0</v>
      </c>
      <c r="G17" s="11">
        <f>VLOOKUP(H17,Feuil2!$A$1:$B$3,2,0)</f>
        <v>0</v>
      </c>
      <c r="H17" s="99" t="s">
        <v>1</v>
      </c>
      <c r="I17" s="91">
        <v>4</v>
      </c>
      <c r="J17" s="91">
        <f t="shared" si="2"/>
        <v>4</v>
      </c>
      <c r="K17" s="20"/>
      <c r="L17" s="20"/>
      <c r="M17" s="3"/>
      <c r="N17" s="23"/>
      <c r="O17" s="31"/>
      <c r="P17" s="31"/>
      <c r="Q17" s="31"/>
      <c r="R17" s="32"/>
      <c r="S17" s="31"/>
      <c r="T17" s="31"/>
      <c r="U17" s="33"/>
      <c r="V17" s="21"/>
      <c r="W17" s="20"/>
      <c r="X17" s="20"/>
      <c r="Y17" s="20"/>
      <c r="Z17" s="34"/>
      <c r="AA17" s="74">
        <f t="shared" si="3"/>
        <v>0</v>
      </c>
      <c r="AB17" s="24"/>
    </row>
    <row r="18" spans="1:1024" ht="15.6" x14ac:dyDescent="0.3">
      <c r="A18" s="17">
        <f t="shared" si="1"/>
        <v>9</v>
      </c>
      <c r="B18" s="26" t="s">
        <v>31</v>
      </c>
      <c r="C18" s="86">
        <v>2</v>
      </c>
      <c r="D18" s="86">
        <v>0</v>
      </c>
      <c r="E18" s="86">
        <v>0</v>
      </c>
      <c r="F18" s="86">
        <v>2</v>
      </c>
      <c r="G18" s="11">
        <f>VLOOKUP(H18,Feuil2!$A$1:$B$3,2,0)</f>
        <v>100</v>
      </c>
      <c r="H18" s="99" t="s">
        <v>3</v>
      </c>
      <c r="I18" s="91">
        <v>5</v>
      </c>
      <c r="J18" s="91">
        <f t="shared" si="2"/>
        <v>4</v>
      </c>
      <c r="K18" s="20"/>
      <c r="L18" s="35"/>
      <c r="M18" s="36"/>
      <c r="N18" s="37"/>
      <c r="O18" s="31"/>
      <c r="P18" s="31"/>
      <c r="Q18" s="31"/>
      <c r="R18" s="6"/>
      <c r="S18" s="31"/>
      <c r="T18" s="31"/>
      <c r="U18" s="33"/>
      <c r="V18" s="21"/>
      <c r="W18" s="20"/>
      <c r="X18" s="20"/>
      <c r="Y18" s="20"/>
      <c r="Z18" s="21"/>
      <c r="AA18" s="74">
        <f t="shared" si="3"/>
        <v>1</v>
      </c>
      <c r="AB18" s="24"/>
    </row>
    <row r="19" spans="1:1024" ht="15.6" x14ac:dyDescent="0.3">
      <c r="A19" s="17">
        <f t="shared" si="1"/>
        <v>10</v>
      </c>
      <c r="B19" s="26" t="s">
        <v>32</v>
      </c>
      <c r="C19" s="86">
        <v>1.5</v>
      </c>
      <c r="D19" s="86">
        <v>6</v>
      </c>
      <c r="E19" s="86">
        <v>3</v>
      </c>
      <c r="F19" s="86">
        <v>0</v>
      </c>
      <c r="G19" s="11">
        <f>VLOOKUP(H19,Feuil2!$A$1:$B$3,2,0)</f>
        <v>0</v>
      </c>
      <c r="H19" s="99" t="s">
        <v>1</v>
      </c>
      <c r="I19" s="91">
        <v>12</v>
      </c>
      <c r="J19" s="91">
        <f t="shared" si="2"/>
        <v>10.5</v>
      </c>
      <c r="K19" s="20"/>
      <c r="L19" s="35"/>
      <c r="M19" s="19"/>
      <c r="N19" s="38"/>
      <c r="O19" s="31"/>
      <c r="P19" s="31"/>
      <c r="Q19" s="39"/>
      <c r="R19" s="32"/>
      <c r="S19" s="31"/>
      <c r="T19" s="31"/>
      <c r="U19" s="33"/>
      <c r="V19" s="21"/>
      <c r="W19" s="20"/>
      <c r="X19" s="20"/>
      <c r="Y19" s="20"/>
      <c r="Z19" s="21"/>
      <c r="AA19" s="74">
        <f t="shared" si="3"/>
        <v>1.5</v>
      </c>
      <c r="AB19" s="24"/>
    </row>
    <row r="20" spans="1:1024" ht="15.6" x14ac:dyDescent="0.3">
      <c r="A20" s="17">
        <f t="shared" si="1"/>
        <v>11</v>
      </c>
      <c r="B20" s="26" t="s">
        <v>33</v>
      </c>
      <c r="C20" s="86">
        <v>0</v>
      </c>
      <c r="D20" s="86">
        <v>3</v>
      </c>
      <c r="E20" s="86">
        <v>0</v>
      </c>
      <c r="F20" s="86">
        <v>0</v>
      </c>
      <c r="G20" s="11">
        <f>VLOOKUP(H20,Feuil2!$A$1:$B$3,2,0)</f>
        <v>100</v>
      </c>
      <c r="H20" s="99" t="s">
        <v>3</v>
      </c>
      <c r="I20" s="91">
        <v>10</v>
      </c>
      <c r="J20" s="91">
        <f t="shared" si="2"/>
        <v>3</v>
      </c>
      <c r="K20" s="20"/>
      <c r="L20" s="35"/>
      <c r="M20" s="20"/>
      <c r="N20" s="23"/>
      <c r="O20" s="31"/>
      <c r="P20" s="31"/>
      <c r="Q20" s="31"/>
      <c r="R20" s="6"/>
      <c r="S20" s="31"/>
      <c r="T20" s="31"/>
      <c r="U20" s="33"/>
      <c r="V20" s="21"/>
      <c r="W20" s="20"/>
      <c r="X20" s="20"/>
      <c r="Y20" s="20"/>
      <c r="Z20" s="21"/>
      <c r="AA20" s="74">
        <f t="shared" si="3"/>
        <v>7</v>
      </c>
      <c r="AB20" s="24"/>
    </row>
    <row r="21" spans="1:1024" x14ac:dyDescent="0.3">
      <c r="A21" s="17">
        <f t="shared" si="1"/>
        <v>12</v>
      </c>
      <c r="B21" s="26" t="s">
        <v>34</v>
      </c>
      <c r="C21" s="86">
        <v>3</v>
      </c>
      <c r="D21" s="86">
        <v>0</v>
      </c>
      <c r="E21" s="86">
        <v>0</v>
      </c>
      <c r="F21" s="86">
        <v>3</v>
      </c>
      <c r="G21" s="11">
        <f>VLOOKUP(H21,Feuil2!$A$1:$B$3,2,0)</f>
        <v>0</v>
      </c>
      <c r="H21" s="99" t="s">
        <v>1</v>
      </c>
      <c r="I21" s="91"/>
      <c r="J21" s="91">
        <f t="shared" si="2"/>
        <v>6</v>
      </c>
      <c r="K21" s="20"/>
      <c r="L21" s="35"/>
      <c r="M21" s="20"/>
      <c r="N21" s="23"/>
      <c r="O21" s="31"/>
      <c r="P21" s="31"/>
      <c r="Q21" s="31"/>
      <c r="R21" s="40"/>
      <c r="S21" s="41"/>
      <c r="T21" s="41"/>
      <c r="U21" s="33"/>
      <c r="V21" s="21"/>
      <c r="W21" s="20"/>
      <c r="X21" s="20"/>
      <c r="Y21" s="20"/>
      <c r="Z21" s="21"/>
      <c r="AA21" s="74">
        <f t="shared" si="3"/>
        <v>-6</v>
      </c>
      <c r="AB21" s="24"/>
    </row>
    <row r="22" spans="1:1024" ht="15.6" x14ac:dyDescent="0.3">
      <c r="A22" s="17">
        <f t="shared" si="1"/>
        <v>13</v>
      </c>
      <c r="B22" s="42" t="s">
        <v>35</v>
      </c>
      <c r="C22" s="86">
        <v>3</v>
      </c>
      <c r="D22" s="86">
        <v>3</v>
      </c>
      <c r="E22" s="86">
        <v>3</v>
      </c>
      <c r="F22" s="86">
        <v>3</v>
      </c>
      <c r="G22" s="11">
        <f>VLOOKUP(H22,Feuil2!$A$1:$B$3,2,0)</f>
        <v>100</v>
      </c>
      <c r="H22" s="99" t="s">
        <v>3</v>
      </c>
      <c r="I22" s="91">
        <v>30</v>
      </c>
      <c r="J22" s="91">
        <f t="shared" si="2"/>
        <v>12</v>
      </c>
      <c r="K22" s="43"/>
      <c r="L22" s="35"/>
      <c r="M22" s="36"/>
      <c r="N22" s="44"/>
      <c r="O22" s="43"/>
      <c r="P22" s="43"/>
      <c r="Q22" s="45"/>
      <c r="R22" s="40"/>
      <c r="S22" s="41"/>
      <c r="T22" s="41"/>
      <c r="U22" s="33"/>
      <c r="V22" s="21"/>
      <c r="W22" s="20"/>
      <c r="X22" s="20"/>
      <c r="Y22" s="20"/>
      <c r="Z22" s="21"/>
      <c r="AA22" s="74">
        <f t="shared" si="3"/>
        <v>18</v>
      </c>
      <c r="AB22" s="24"/>
    </row>
    <row r="23" spans="1:1024" ht="15.6" x14ac:dyDescent="0.3">
      <c r="A23" s="17">
        <f t="shared" si="1"/>
        <v>14</v>
      </c>
      <c r="B23" s="42" t="s">
        <v>36</v>
      </c>
      <c r="C23" s="86">
        <v>0</v>
      </c>
      <c r="D23" s="86">
        <v>10</v>
      </c>
      <c r="E23" s="86">
        <v>0</v>
      </c>
      <c r="F23" s="86">
        <v>0</v>
      </c>
      <c r="G23" s="11">
        <f>VLOOKUP(H23,Feuil2!$A$1:$B$3,2,0)</f>
        <v>100</v>
      </c>
      <c r="H23" s="99" t="s">
        <v>3</v>
      </c>
      <c r="I23" s="91">
        <v>20</v>
      </c>
      <c r="J23" s="91">
        <f t="shared" si="2"/>
        <v>10</v>
      </c>
      <c r="K23" s="43"/>
      <c r="L23" s="35"/>
      <c r="M23" s="36"/>
      <c r="N23" s="44"/>
      <c r="O23" s="43"/>
      <c r="P23" s="43"/>
      <c r="Q23" s="45"/>
      <c r="R23" s="40"/>
      <c r="S23" s="41"/>
      <c r="T23" s="41"/>
      <c r="U23" s="33"/>
      <c r="V23" s="21"/>
      <c r="W23" s="20"/>
      <c r="X23" s="20"/>
      <c r="Y23" s="20"/>
      <c r="Z23" s="21"/>
      <c r="AA23" s="74">
        <f t="shared" si="3"/>
        <v>10</v>
      </c>
      <c r="AB23" s="24"/>
    </row>
    <row r="24" spans="1:1024" ht="15.6" x14ac:dyDescent="0.3">
      <c r="A24" s="17">
        <f t="shared" si="1"/>
        <v>15</v>
      </c>
      <c r="B24" s="42" t="s">
        <v>37</v>
      </c>
      <c r="C24" s="86">
        <v>1</v>
      </c>
      <c r="D24" s="86">
        <v>10</v>
      </c>
      <c r="E24" s="86">
        <v>2</v>
      </c>
      <c r="F24" s="86">
        <v>0</v>
      </c>
      <c r="G24" s="11">
        <f>VLOOKUP(H24,Feuil2!$A$1:$B$3,2,0)</f>
        <v>100</v>
      </c>
      <c r="H24" s="99" t="s">
        <v>3</v>
      </c>
      <c r="I24" s="91">
        <v>20</v>
      </c>
      <c r="J24" s="91">
        <f t="shared" si="2"/>
        <v>13</v>
      </c>
      <c r="K24" s="43"/>
      <c r="L24" s="35"/>
      <c r="M24" s="36"/>
      <c r="N24" s="44"/>
      <c r="O24" s="44"/>
      <c r="P24" s="98"/>
      <c r="Q24" s="45"/>
      <c r="R24" s="32"/>
      <c r="S24" s="31"/>
      <c r="T24" s="31"/>
      <c r="U24" s="33"/>
      <c r="V24" s="21"/>
      <c r="W24" s="20"/>
      <c r="X24" s="20"/>
      <c r="Y24" s="20"/>
      <c r="Z24" s="21"/>
      <c r="AA24" s="74">
        <f t="shared" si="3"/>
        <v>7</v>
      </c>
      <c r="AB24" s="24"/>
    </row>
    <row r="25" spans="1:1024" ht="15.6" x14ac:dyDescent="0.3">
      <c r="A25" s="17">
        <f t="shared" si="1"/>
        <v>16</v>
      </c>
      <c r="B25" s="42" t="s">
        <v>38</v>
      </c>
      <c r="C25" s="86">
        <v>10</v>
      </c>
      <c r="D25" s="86">
        <v>3</v>
      </c>
      <c r="E25" s="86">
        <v>2</v>
      </c>
      <c r="F25" s="86">
        <v>15</v>
      </c>
      <c r="G25" s="11">
        <f>VLOOKUP(H25,Feuil2!$A$1:$B$3,2,0)</f>
        <v>100</v>
      </c>
      <c r="H25" s="99" t="s">
        <v>3</v>
      </c>
      <c r="I25" s="91">
        <v>30</v>
      </c>
      <c r="J25" s="91">
        <f t="shared" si="2"/>
        <v>30</v>
      </c>
      <c r="K25" s="43"/>
      <c r="L25" s="35"/>
      <c r="M25" s="36"/>
      <c r="N25" s="44"/>
      <c r="O25" s="44"/>
      <c r="P25" s="46"/>
      <c r="Q25" s="43"/>
      <c r="R25" s="32"/>
      <c r="S25" s="31"/>
      <c r="T25" s="31"/>
      <c r="U25" s="33"/>
      <c r="V25" s="21"/>
      <c r="W25" s="20"/>
      <c r="X25" s="20"/>
      <c r="Y25" s="20"/>
      <c r="Z25" s="21"/>
      <c r="AA25" s="74">
        <f t="shared" si="3"/>
        <v>0</v>
      </c>
      <c r="AB25" s="24"/>
    </row>
    <row r="26" spans="1:1024" ht="15.6" x14ac:dyDescent="0.3">
      <c r="A26" s="60">
        <f t="shared" si="1"/>
        <v>17</v>
      </c>
      <c r="B26" s="48" t="s">
        <v>45</v>
      </c>
      <c r="C26" s="87">
        <v>2</v>
      </c>
      <c r="D26" s="87">
        <v>2</v>
      </c>
      <c r="E26" s="87">
        <v>2</v>
      </c>
      <c r="F26" s="87">
        <v>2</v>
      </c>
      <c r="G26" s="11">
        <f>VLOOKUP(H26,Feuil2!$A$1:$B$3,2,0)</f>
        <v>0</v>
      </c>
      <c r="H26" s="100" t="s">
        <v>1</v>
      </c>
      <c r="I26" s="92">
        <v>13.5</v>
      </c>
      <c r="J26" s="91">
        <f t="shared" si="2"/>
        <v>8</v>
      </c>
      <c r="K26" s="49"/>
      <c r="L26" s="49"/>
      <c r="M26" s="49"/>
      <c r="N26" s="28"/>
      <c r="O26" s="61"/>
      <c r="P26" s="58"/>
      <c r="Q26" s="58"/>
      <c r="R26" s="59"/>
      <c r="S26" s="58"/>
      <c r="T26" s="58"/>
      <c r="U26" s="49"/>
      <c r="V26" s="28"/>
      <c r="W26" s="49"/>
      <c r="X26" s="49"/>
      <c r="Y26" s="49"/>
      <c r="Z26" s="28"/>
      <c r="AA26" s="74">
        <f t="shared" si="3"/>
        <v>5.5</v>
      </c>
      <c r="AB26" s="50"/>
    </row>
    <row r="27" spans="1:1024" s="57" customFormat="1" ht="15.6" x14ac:dyDescent="0.3">
      <c r="A27" s="17">
        <f>A26+1</f>
        <v>18</v>
      </c>
      <c r="B27" s="63" t="s">
        <v>46</v>
      </c>
      <c r="C27" s="86">
        <v>3</v>
      </c>
      <c r="D27" s="86">
        <v>1</v>
      </c>
      <c r="E27" s="86">
        <v>1</v>
      </c>
      <c r="F27" s="86">
        <v>0</v>
      </c>
      <c r="G27" s="11">
        <f>VLOOKUP(H27,Feuil2!$A$1:$B$3,2,0)</f>
        <v>100</v>
      </c>
      <c r="H27" s="101" t="s">
        <v>3</v>
      </c>
      <c r="I27" s="93">
        <v>21</v>
      </c>
      <c r="J27" s="91">
        <f t="shared" si="2"/>
        <v>5</v>
      </c>
      <c r="K27" s="20"/>
      <c r="L27" s="20"/>
      <c r="M27" s="20"/>
      <c r="N27" s="21"/>
      <c r="O27" s="44"/>
      <c r="P27" s="20"/>
      <c r="Q27" s="20"/>
      <c r="R27" s="21"/>
      <c r="S27" s="20"/>
      <c r="T27" s="20"/>
      <c r="U27" s="20"/>
      <c r="V27" s="21"/>
      <c r="W27" s="20"/>
      <c r="X27" s="20"/>
      <c r="Y27" s="20"/>
      <c r="Z27" s="21"/>
      <c r="AA27" s="74">
        <f t="shared" si="3"/>
        <v>16</v>
      </c>
      <c r="AB27" s="24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2"/>
      <c r="IU27" s="52"/>
      <c r="IV27" s="52"/>
      <c r="IW27" s="52"/>
      <c r="IX27" s="52"/>
      <c r="IY27" s="52"/>
      <c r="IZ27" s="52"/>
      <c r="JA27" s="52"/>
      <c r="JB27" s="52"/>
      <c r="JC27" s="52"/>
      <c r="JD27" s="52"/>
      <c r="JE27" s="52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2"/>
      <c r="JS27" s="52"/>
      <c r="JT27" s="52"/>
      <c r="JU27" s="52"/>
      <c r="JV27" s="52"/>
      <c r="JW27" s="52"/>
      <c r="JX27" s="52"/>
      <c r="JY27" s="52"/>
      <c r="JZ27" s="52"/>
      <c r="KA27" s="52"/>
      <c r="KB27" s="52"/>
      <c r="KC27" s="52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2"/>
      <c r="KQ27" s="52"/>
      <c r="KR27" s="52"/>
      <c r="KS27" s="52"/>
      <c r="KT27" s="52"/>
      <c r="KU27" s="52"/>
      <c r="KV27" s="52"/>
      <c r="KW27" s="52"/>
      <c r="KX27" s="52"/>
      <c r="KY27" s="52"/>
      <c r="KZ27" s="52"/>
      <c r="LA27" s="52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2"/>
      <c r="LO27" s="52"/>
      <c r="LP27" s="52"/>
      <c r="LQ27" s="52"/>
      <c r="LR27" s="52"/>
      <c r="LS27" s="52"/>
      <c r="LT27" s="52"/>
      <c r="LU27" s="52"/>
      <c r="LV27" s="52"/>
      <c r="LW27" s="52"/>
      <c r="LX27" s="52"/>
      <c r="LY27" s="52"/>
      <c r="LZ27" s="52"/>
      <c r="MA27" s="52"/>
      <c r="MB27" s="52"/>
      <c r="MC27" s="52"/>
      <c r="MD27" s="52"/>
      <c r="ME27" s="52"/>
      <c r="MF27" s="52"/>
      <c r="MG27" s="52"/>
      <c r="MH27" s="52"/>
      <c r="MI27" s="52"/>
      <c r="MJ27" s="52"/>
      <c r="MK27" s="52"/>
      <c r="ML27" s="52"/>
      <c r="MM27" s="52"/>
      <c r="MN27" s="52"/>
      <c r="MO27" s="52"/>
      <c r="MP27" s="52"/>
      <c r="MQ27" s="52"/>
      <c r="MR27" s="52"/>
      <c r="MS27" s="52"/>
      <c r="MT27" s="52"/>
      <c r="MU27" s="52"/>
      <c r="MV27" s="52"/>
      <c r="MW27" s="52"/>
      <c r="MX27" s="52"/>
      <c r="MY27" s="52"/>
      <c r="MZ27" s="52"/>
      <c r="NA27" s="52"/>
      <c r="NB27" s="52"/>
      <c r="NC27" s="52"/>
      <c r="ND27" s="52"/>
      <c r="NE27" s="52"/>
      <c r="NF27" s="52"/>
      <c r="NG27" s="52"/>
      <c r="NH27" s="52"/>
      <c r="NI27" s="52"/>
      <c r="NJ27" s="52"/>
      <c r="NK27" s="52"/>
      <c r="NL27" s="52"/>
      <c r="NM27" s="52"/>
      <c r="NN27" s="52"/>
      <c r="NO27" s="52"/>
      <c r="NP27" s="52"/>
      <c r="NQ27" s="52"/>
      <c r="NR27" s="52"/>
      <c r="NS27" s="52"/>
      <c r="NT27" s="52"/>
      <c r="NU27" s="52"/>
      <c r="NV27" s="52"/>
      <c r="NW27" s="52"/>
      <c r="NX27" s="52"/>
      <c r="NY27" s="52"/>
      <c r="NZ27" s="52"/>
      <c r="OA27" s="52"/>
      <c r="OB27" s="52"/>
      <c r="OC27" s="52"/>
      <c r="OD27" s="52"/>
      <c r="OE27" s="52"/>
      <c r="OF27" s="52"/>
      <c r="OG27" s="52"/>
      <c r="OH27" s="52"/>
      <c r="OI27" s="52"/>
      <c r="OJ27" s="52"/>
      <c r="OK27" s="52"/>
      <c r="OL27" s="52"/>
      <c r="OM27" s="52"/>
      <c r="ON27" s="52"/>
      <c r="OO27" s="52"/>
      <c r="OP27" s="52"/>
      <c r="OQ27" s="52"/>
      <c r="OR27" s="52"/>
      <c r="OS27" s="52"/>
      <c r="OT27" s="52"/>
      <c r="OU27" s="52"/>
      <c r="OV27" s="52"/>
      <c r="OW27" s="52"/>
      <c r="OX27" s="52"/>
      <c r="OY27" s="52"/>
      <c r="OZ27" s="52"/>
      <c r="PA27" s="52"/>
      <c r="PB27" s="52"/>
      <c r="PC27" s="52"/>
      <c r="PD27" s="52"/>
      <c r="PE27" s="52"/>
      <c r="PF27" s="52"/>
      <c r="PG27" s="52"/>
      <c r="PH27" s="52"/>
      <c r="PI27" s="52"/>
      <c r="PJ27" s="52"/>
      <c r="PK27" s="52"/>
      <c r="PL27" s="52"/>
      <c r="PM27" s="52"/>
      <c r="PN27" s="52"/>
      <c r="PO27" s="52"/>
      <c r="PP27" s="52"/>
      <c r="PQ27" s="52"/>
      <c r="PR27" s="52"/>
      <c r="PS27" s="52"/>
      <c r="PT27" s="52"/>
      <c r="PU27" s="52"/>
      <c r="PV27" s="52"/>
      <c r="PW27" s="52"/>
      <c r="PX27" s="52"/>
      <c r="PY27" s="52"/>
      <c r="PZ27" s="52"/>
      <c r="QA27" s="52"/>
      <c r="QB27" s="52"/>
      <c r="QC27" s="52"/>
      <c r="QD27" s="52"/>
      <c r="QE27" s="52"/>
      <c r="QF27" s="52"/>
      <c r="QG27" s="52"/>
      <c r="QH27" s="52"/>
      <c r="QI27" s="52"/>
      <c r="QJ27" s="52"/>
      <c r="QK27" s="52"/>
      <c r="QL27" s="52"/>
      <c r="QM27" s="52"/>
      <c r="QN27" s="52"/>
      <c r="QO27" s="52"/>
      <c r="QP27" s="52"/>
      <c r="QQ27" s="52"/>
      <c r="QR27" s="52"/>
      <c r="QS27" s="52"/>
      <c r="QT27" s="52"/>
      <c r="QU27" s="52"/>
      <c r="QV27" s="52"/>
      <c r="QW27" s="52"/>
      <c r="QX27" s="52"/>
      <c r="QY27" s="52"/>
      <c r="QZ27" s="52"/>
      <c r="RA27" s="52"/>
      <c r="RB27" s="52"/>
      <c r="RC27" s="52"/>
      <c r="RD27" s="52"/>
      <c r="RE27" s="52"/>
      <c r="RF27" s="52"/>
      <c r="RG27" s="52"/>
      <c r="RH27" s="52"/>
      <c r="RI27" s="52"/>
      <c r="RJ27" s="52"/>
      <c r="RK27" s="52"/>
      <c r="RL27" s="52"/>
      <c r="RM27" s="52"/>
      <c r="RN27" s="52"/>
      <c r="RO27" s="52"/>
      <c r="RP27" s="52"/>
      <c r="RQ27" s="52"/>
      <c r="RR27" s="52"/>
      <c r="RS27" s="52"/>
      <c r="RT27" s="52"/>
      <c r="RU27" s="52"/>
      <c r="RV27" s="52"/>
      <c r="RW27" s="52"/>
      <c r="RX27" s="52"/>
      <c r="RY27" s="52"/>
      <c r="RZ27" s="52"/>
      <c r="SA27" s="52"/>
      <c r="SB27" s="52"/>
      <c r="SC27" s="52"/>
      <c r="SD27" s="52"/>
      <c r="SE27" s="52"/>
      <c r="SF27" s="52"/>
      <c r="SG27" s="52"/>
      <c r="SH27" s="52"/>
      <c r="SI27" s="52"/>
      <c r="SJ27" s="52"/>
      <c r="SK27" s="52"/>
      <c r="SL27" s="52"/>
      <c r="SM27" s="52"/>
      <c r="SN27" s="52"/>
      <c r="SO27" s="52"/>
      <c r="SP27" s="52"/>
      <c r="SQ27" s="52"/>
      <c r="SR27" s="52"/>
      <c r="SS27" s="52"/>
      <c r="ST27" s="52"/>
      <c r="SU27" s="52"/>
      <c r="SV27" s="52"/>
      <c r="SW27" s="52"/>
      <c r="SX27" s="52"/>
      <c r="SY27" s="52"/>
      <c r="SZ27" s="52"/>
      <c r="TA27" s="52"/>
      <c r="TB27" s="52"/>
      <c r="TC27" s="52"/>
      <c r="TD27" s="52"/>
      <c r="TE27" s="52"/>
      <c r="TF27" s="52"/>
      <c r="TG27" s="52"/>
      <c r="TH27" s="52"/>
      <c r="TI27" s="52"/>
      <c r="TJ27" s="52"/>
      <c r="TK27" s="52"/>
      <c r="TL27" s="52"/>
      <c r="TM27" s="52"/>
      <c r="TN27" s="52"/>
      <c r="TO27" s="52"/>
      <c r="TP27" s="52"/>
      <c r="TQ27" s="52"/>
      <c r="TR27" s="52"/>
      <c r="TS27" s="52"/>
      <c r="TT27" s="52"/>
      <c r="TU27" s="52"/>
      <c r="TV27" s="52"/>
      <c r="TW27" s="52"/>
      <c r="TX27" s="52"/>
      <c r="TY27" s="52"/>
      <c r="TZ27" s="52"/>
      <c r="UA27" s="52"/>
      <c r="UB27" s="52"/>
      <c r="UC27" s="52"/>
      <c r="UD27" s="52"/>
      <c r="UE27" s="52"/>
      <c r="UF27" s="52"/>
      <c r="UG27" s="52"/>
      <c r="UH27" s="52"/>
      <c r="UI27" s="52"/>
      <c r="UJ27" s="52"/>
      <c r="UK27" s="52"/>
      <c r="UL27" s="52"/>
      <c r="UM27" s="52"/>
      <c r="UN27" s="52"/>
      <c r="UO27" s="52"/>
      <c r="UP27" s="52"/>
      <c r="UQ27" s="52"/>
      <c r="UR27" s="52"/>
      <c r="US27" s="52"/>
      <c r="UT27" s="52"/>
      <c r="UU27" s="52"/>
      <c r="UV27" s="52"/>
      <c r="UW27" s="52"/>
      <c r="UX27" s="52"/>
      <c r="UY27" s="52"/>
      <c r="UZ27" s="52"/>
      <c r="VA27" s="52"/>
      <c r="VB27" s="52"/>
      <c r="VC27" s="52"/>
      <c r="VD27" s="52"/>
      <c r="VE27" s="52"/>
      <c r="VF27" s="52"/>
      <c r="VG27" s="52"/>
      <c r="VH27" s="52"/>
      <c r="VI27" s="52"/>
      <c r="VJ27" s="52"/>
      <c r="VK27" s="52"/>
      <c r="VL27" s="52"/>
      <c r="VM27" s="52"/>
      <c r="VN27" s="52"/>
      <c r="VO27" s="52"/>
      <c r="VP27" s="52"/>
      <c r="VQ27" s="52"/>
      <c r="VR27" s="52"/>
      <c r="VS27" s="52"/>
      <c r="VT27" s="52"/>
      <c r="VU27" s="52"/>
      <c r="VV27" s="52"/>
      <c r="VW27" s="52"/>
      <c r="VX27" s="52"/>
      <c r="VY27" s="52"/>
      <c r="VZ27" s="52"/>
      <c r="WA27" s="52"/>
      <c r="WB27" s="52"/>
      <c r="WC27" s="52"/>
      <c r="WD27" s="52"/>
      <c r="WE27" s="52"/>
      <c r="WF27" s="52"/>
      <c r="WG27" s="52"/>
      <c r="WH27" s="52"/>
      <c r="WI27" s="52"/>
      <c r="WJ27" s="52"/>
      <c r="WK27" s="52"/>
      <c r="WL27" s="52"/>
      <c r="WM27" s="52"/>
      <c r="WN27" s="52"/>
      <c r="WO27" s="52"/>
      <c r="WP27" s="52"/>
      <c r="WQ27" s="52"/>
      <c r="WR27" s="52"/>
      <c r="WS27" s="52"/>
      <c r="WT27" s="52"/>
      <c r="WU27" s="52"/>
      <c r="WV27" s="52"/>
      <c r="WW27" s="52"/>
      <c r="WX27" s="52"/>
      <c r="WY27" s="52"/>
      <c r="WZ27" s="52"/>
      <c r="XA27" s="52"/>
      <c r="XB27" s="52"/>
      <c r="XC27" s="52"/>
      <c r="XD27" s="52"/>
      <c r="XE27" s="52"/>
      <c r="XF27" s="52"/>
      <c r="XG27" s="52"/>
      <c r="XH27" s="52"/>
      <c r="XI27" s="52"/>
      <c r="XJ27" s="52"/>
      <c r="XK27" s="52"/>
      <c r="XL27" s="52"/>
      <c r="XM27" s="52"/>
      <c r="XN27" s="52"/>
      <c r="XO27" s="52"/>
      <c r="XP27" s="52"/>
      <c r="XQ27" s="52"/>
      <c r="XR27" s="52"/>
      <c r="XS27" s="52"/>
      <c r="XT27" s="52"/>
      <c r="XU27" s="52"/>
      <c r="XV27" s="52"/>
      <c r="XW27" s="52"/>
      <c r="XX27" s="52"/>
      <c r="XY27" s="52"/>
      <c r="XZ27" s="52"/>
      <c r="YA27" s="52"/>
      <c r="YB27" s="52"/>
      <c r="YC27" s="52"/>
      <c r="YD27" s="52"/>
      <c r="YE27" s="52"/>
      <c r="YF27" s="52"/>
      <c r="YG27" s="52"/>
      <c r="YH27" s="52"/>
      <c r="YI27" s="52"/>
      <c r="YJ27" s="52"/>
      <c r="YK27" s="52"/>
      <c r="YL27" s="52"/>
      <c r="YM27" s="52"/>
      <c r="YN27" s="52"/>
      <c r="YO27" s="52"/>
      <c r="YP27" s="52"/>
      <c r="YQ27" s="52"/>
      <c r="YR27" s="52"/>
      <c r="YS27" s="52"/>
      <c r="YT27" s="52"/>
      <c r="YU27" s="52"/>
      <c r="YV27" s="52"/>
      <c r="YW27" s="52"/>
      <c r="YX27" s="52"/>
      <c r="YY27" s="52"/>
      <c r="YZ27" s="52"/>
      <c r="ZA27" s="52"/>
      <c r="ZB27" s="52"/>
      <c r="ZC27" s="52"/>
      <c r="ZD27" s="52"/>
      <c r="ZE27" s="52"/>
      <c r="ZF27" s="52"/>
      <c r="ZG27" s="52"/>
      <c r="ZH27" s="52"/>
      <c r="ZI27" s="52"/>
      <c r="ZJ27" s="52"/>
      <c r="ZK27" s="52"/>
      <c r="ZL27" s="52"/>
      <c r="ZM27" s="52"/>
      <c r="ZN27" s="52"/>
      <c r="ZO27" s="52"/>
      <c r="ZP27" s="52"/>
      <c r="ZQ27" s="52"/>
      <c r="ZR27" s="52"/>
      <c r="ZS27" s="52"/>
      <c r="ZT27" s="52"/>
      <c r="ZU27" s="52"/>
      <c r="ZV27" s="52"/>
      <c r="ZW27" s="52"/>
      <c r="ZX27" s="52"/>
      <c r="ZY27" s="52"/>
      <c r="ZZ27" s="52"/>
      <c r="AAA27" s="52"/>
      <c r="AAB27" s="52"/>
      <c r="AAC27" s="52"/>
      <c r="AAD27" s="52"/>
      <c r="AAE27" s="52"/>
      <c r="AAF27" s="52"/>
      <c r="AAG27" s="52"/>
      <c r="AAH27" s="52"/>
      <c r="AAI27" s="52"/>
      <c r="AAJ27" s="52"/>
      <c r="AAK27" s="52"/>
      <c r="AAL27" s="52"/>
      <c r="AAM27" s="52"/>
      <c r="AAN27" s="52"/>
      <c r="AAO27" s="52"/>
      <c r="AAP27" s="52"/>
      <c r="AAQ27" s="52"/>
      <c r="AAR27" s="52"/>
      <c r="AAS27" s="52"/>
      <c r="AAT27" s="52"/>
      <c r="AAU27" s="52"/>
      <c r="AAV27" s="52"/>
      <c r="AAW27" s="52"/>
      <c r="AAX27" s="52"/>
      <c r="AAY27" s="52"/>
      <c r="AAZ27" s="52"/>
      <c r="ABA27" s="52"/>
      <c r="ABB27" s="52"/>
      <c r="ABC27" s="52"/>
      <c r="ABD27" s="52"/>
      <c r="ABE27" s="52"/>
      <c r="ABF27" s="52"/>
      <c r="ABG27" s="52"/>
      <c r="ABH27" s="52"/>
      <c r="ABI27" s="52"/>
      <c r="ABJ27" s="52"/>
      <c r="ABK27" s="52"/>
      <c r="ABL27" s="52"/>
      <c r="ABM27" s="52"/>
      <c r="ABN27" s="52"/>
      <c r="ABO27" s="52"/>
      <c r="ABP27" s="52"/>
      <c r="ABQ27" s="52"/>
      <c r="ABR27" s="52"/>
      <c r="ABS27" s="52"/>
      <c r="ABT27" s="52"/>
      <c r="ABU27" s="52"/>
      <c r="ABV27" s="52"/>
      <c r="ABW27" s="52"/>
      <c r="ABX27" s="52"/>
      <c r="ABY27" s="52"/>
      <c r="ABZ27" s="52"/>
      <c r="ACA27" s="52"/>
      <c r="ACB27" s="52"/>
      <c r="ACC27" s="52"/>
      <c r="ACD27" s="52"/>
      <c r="ACE27" s="52"/>
      <c r="ACF27" s="52"/>
      <c r="ACG27" s="52"/>
      <c r="ACH27" s="52"/>
      <c r="ACI27" s="52"/>
      <c r="ACJ27" s="52"/>
      <c r="ACK27" s="52"/>
      <c r="ACL27" s="52"/>
      <c r="ACM27" s="52"/>
      <c r="ACN27" s="52"/>
      <c r="ACO27" s="52"/>
      <c r="ACP27" s="52"/>
      <c r="ACQ27" s="52"/>
      <c r="ACR27" s="52"/>
      <c r="ACS27" s="52"/>
      <c r="ACT27" s="52"/>
      <c r="ACU27" s="52"/>
      <c r="ACV27" s="52"/>
      <c r="ACW27" s="52"/>
      <c r="ACX27" s="52"/>
      <c r="ACY27" s="52"/>
      <c r="ACZ27" s="52"/>
      <c r="ADA27" s="52"/>
      <c r="ADB27" s="52"/>
      <c r="ADC27" s="52"/>
      <c r="ADD27" s="52"/>
      <c r="ADE27" s="52"/>
      <c r="ADF27" s="52"/>
      <c r="ADG27" s="52"/>
      <c r="ADH27" s="52"/>
      <c r="ADI27" s="52"/>
      <c r="ADJ27" s="52"/>
      <c r="ADK27" s="52"/>
      <c r="ADL27" s="52"/>
      <c r="ADM27" s="52"/>
      <c r="ADN27" s="52"/>
      <c r="ADO27" s="52"/>
      <c r="ADP27" s="52"/>
      <c r="ADQ27" s="52"/>
      <c r="ADR27" s="52"/>
      <c r="ADS27" s="52"/>
      <c r="ADT27" s="52"/>
      <c r="ADU27" s="52"/>
      <c r="ADV27" s="52"/>
      <c r="ADW27" s="52"/>
      <c r="ADX27" s="52"/>
      <c r="ADY27" s="52"/>
      <c r="ADZ27" s="52"/>
      <c r="AEA27" s="52"/>
      <c r="AEB27" s="52"/>
      <c r="AEC27" s="52"/>
      <c r="AED27" s="52"/>
      <c r="AEE27" s="52"/>
      <c r="AEF27" s="52"/>
      <c r="AEG27" s="52"/>
      <c r="AEH27" s="52"/>
      <c r="AEI27" s="52"/>
      <c r="AEJ27" s="52"/>
      <c r="AEK27" s="52"/>
      <c r="AEL27" s="52"/>
      <c r="AEM27" s="52"/>
      <c r="AEN27" s="52"/>
      <c r="AEO27" s="52"/>
      <c r="AEP27" s="52"/>
      <c r="AEQ27" s="52"/>
      <c r="AER27" s="52"/>
      <c r="AES27" s="52"/>
      <c r="AET27" s="52"/>
      <c r="AEU27" s="52"/>
      <c r="AEV27" s="52"/>
      <c r="AEW27" s="52"/>
      <c r="AEX27" s="52"/>
      <c r="AEY27" s="52"/>
      <c r="AEZ27" s="52"/>
      <c r="AFA27" s="52"/>
      <c r="AFB27" s="52"/>
      <c r="AFC27" s="52"/>
      <c r="AFD27" s="52"/>
      <c r="AFE27" s="52"/>
      <c r="AFF27" s="52"/>
      <c r="AFG27" s="52"/>
      <c r="AFH27" s="52"/>
      <c r="AFI27" s="52"/>
      <c r="AFJ27" s="52"/>
      <c r="AFK27" s="52"/>
      <c r="AFL27" s="52"/>
      <c r="AFM27" s="52"/>
      <c r="AFN27" s="52"/>
      <c r="AFO27" s="52"/>
      <c r="AFP27" s="52"/>
      <c r="AFQ27" s="52"/>
      <c r="AFR27" s="52"/>
      <c r="AFS27" s="52"/>
      <c r="AFT27" s="52"/>
      <c r="AFU27" s="52"/>
      <c r="AFV27" s="52"/>
      <c r="AFW27" s="52"/>
      <c r="AFX27" s="52"/>
      <c r="AFY27" s="52"/>
      <c r="AFZ27" s="52"/>
      <c r="AGA27" s="52"/>
      <c r="AGB27" s="52"/>
      <c r="AGC27" s="52"/>
      <c r="AGD27" s="52"/>
      <c r="AGE27" s="52"/>
      <c r="AGF27" s="52"/>
      <c r="AGG27" s="52"/>
      <c r="AGH27" s="52"/>
      <c r="AGI27" s="52"/>
      <c r="AGJ27" s="52"/>
      <c r="AGK27" s="52"/>
      <c r="AGL27" s="52"/>
      <c r="AGM27" s="52"/>
      <c r="AGN27" s="52"/>
      <c r="AGO27" s="52"/>
      <c r="AGP27" s="52"/>
      <c r="AGQ27" s="52"/>
      <c r="AGR27" s="52"/>
      <c r="AGS27" s="52"/>
      <c r="AGT27" s="52"/>
      <c r="AGU27" s="52"/>
      <c r="AGV27" s="52"/>
      <c r="AGW27" s="52"/>
      <c r="AGX27" s="52"/>
      <c r="AGY27" s="52"/>
      <c r="AGZ27" s="52"/>
      <c r="AHA27" s="52"/>
      <c r="AHB27" s="52"/>
      <c r="AHC27" s="52"/>
      <c r="AHD27" s="52"/>
      <c r="AHE27" s="52"/>
      <c r="AHF27" s="52"/>
      <c r="AHG27" s="52"/>
      <c r="AHH27" s="52"/>
      <c r="AHI27" s="52"/>
      <c r="AHJ27" s="52"/>
      <c r="AHK27" s="52"/>
      <c r="AHL27" s="52"/>
      <c r="AHM27" s="52"/>
      <c r="AHN27" s="52"/>
      <c r="AHO27" s="52"/>
      <c r="AHP27" s="52"/>
      <c r="AHQ27" s="52"/>
      <c r="AHR27" s="52"/>
      <c r="AHS27" s="52"/>
      <c r="AHT27" s="52"/>
      <c r="AHU27" s="52"/>
      <c r="AHV27" s="52"/>
      <c r="AHW27" s="52"/>
      <c r="AHX27" s="52"/>
      <c r="AHY27" s="52"/>
      <c r="AHZ27" s="52"/>
      <c r="AIA27" s="52"/>
      <c r="AIB27" s="52"/>
      <c r="AIC27" s="52"/>
      <c r="AID27" s="52"/>
      <c r="AIE27" s="52"/>
      <c r="AIF27" s="52"/>
      <c r="AIG27" s="52"/>
      <c r="AIH27" s="52"/>
      <c r="AII27" s="52"/>
      <c r="AIJ27" s="52"/>
      <c r="AIK27" s="52"/>
      <c r="AIL27" s="52"/>
      <c r="AIM27" s="52"/>
      <c r="AIN27" s="52"/>
      <c r="AIO27" s="52"/>
      <c r="AIP27" s="52"/>
      <c r="AIQ27" s="52"/>
      <c r="AIR27" s="52"/>
      <c r="AIS27" s="52"/>
      <c r="AIT27" s="52"/>
      <c r="AIU27" s="52"/>
      <c r="AIV27" s="52"/>
      <c r="AIW27" s="52"/>
      <c r="AIX27" s="52"/>
      <c r="AIY27" s="52"/>
      <c r="AIZ27" s="52"/>
      <c r="AJA27" s="52"/>
      <c r="AJB27" s="52"/>
      <c r="AJC27" s="52"/>
      <c r="AJD27" s="52"/>
      <c r="AJE27" s="52"/>
      <c r="AJF27" s="52"/>
      <c r="AJG27" s="52"/>
      <c r="AJH27" s="52"/>
      <c r="AJI27" s="52"/>
      <c r="AJJ27" s="52"/>
      <c r="AJK27" s="52"/>
      <c r="AJL27" s="52"/>
      <c r="AJM27" s="52"/>
      <c r="AJN27" s="52"/>
      <c r="AJO27" s="52"/>
      <c r="AJP27" s="52"/>
      <c r="AJQ27" s="52"/>
      <c r="AJR27" s="52"/>
      <c r="AJS27" s="52"/>
      <c r="AJT27" s="52"/>
      <c r="AJU27" s="52"/>
      <c r="AJV27" s="52"/>
      <c r="AJW27" s="52"/>
      <c r="AJX27" s="52"/>
      <c r="AJY27" s="52"/>
      <c r="AJZ27" s="52"/>
      <c r="AKA27" s="52"/>
      <c r="AKB27" s="52"/>
      <c r="AKC27" s="52"/>
      <c r="AKD27" s="52"/>
      <c r="AKE27" s="52"/>
      <c r="AKF27" s="52"/>
      <c r="AKG27" s="52"/>
      <c r="AKH27" s="52"/>
      <c r="AKI27" s="52"/>
      <c r="AKJ27" s="52"/>
      <c r="AKK27" s="52"/>
      <c r="AKL27" s="52"/>
      <c r="AKM27" s="52"/>
      <c r="AKN27" s="52"/>
      <c r="AKO27" s="52"/>
      <c r="AKP27" s="52"/>
      <c r="AKQ27" s="52"/>
      <c r="AKR27" s="52"/>
      <c r="AKS27" s="52"/>
      <c r="AKT27" s="52"/>
      <c r="AKU27" s="52"/>
      <c r="AKV27" s="52"/>
      <c r="AKW27" s="52"/>
      <c r="AKX27" s="52"/>
      <c r="AKY27" s="52"/>
      <c r="AKZ27" s="52"/>
      <c r="ALA27" s="52"/>
      <c r="ALB27" s="52"/>
      <c r="ALC27" s="52"/>
      <c r="ALD27" s="52"/>
      <c r="ALE27" s="52"/>
      <c r="ALF27" s="52"/>
      <c r="ALG27" s="52"/>
      <c r="ALH27" s="52"/>
      <c r="ALI27" s="52"/>
      <c r="ALJ27" s="52"/>
      <c r="ALK27" s="52"/>
      <c r="ALL27" s="52"/>
      <c r="ALM27" s="52"/>
      <c r="ALN27" s="52"/>
      <c r="ALO27" s="52"/>
      <c r="ALP27" s="52"/>
      <c r="ALQ27" s="52"/>
      <c r="ALR27" s="52"/>
      <c r="ALS27" s="52"/>
      <c r="ALT27" s="52"/>
      <c r="ALU27" s="52"/>
      <c r="ALV27" s="52"/>
      <c r="ALW27" s="52"/>
      <c r="ALX27" s="52"/>
      <c r="ALY27" s="52"/>
      <c r="ALZ27" s="52"/>
      <c r="AMA27" s="52"/>
      <c r="AMB27" s="52"/>
      <c r="AMC27" s="52"/>
      <c r="AMD27" s="52"/>
      <c r="AME27" s="52"/>
      <c r="AMF27" s="52"/>
      <c r="AMG27" s="52"/>
      <c r="AMH27" s="52"/>
      <c r="AMI27" s="52"/>
      <c r="AMJ27" s="52"/>
    </row>
    <row r="28" spans="1:1024" ht="15.6" x14ac:dyDescent="0.3">
      <c r="A28" s="17">
        <f>A27+1</f>
        <v>19</v>
      </c>
      <c r="B28" s="47" t="s">
        <v>47</v>
      </c>
      <c r="C28" s="85">
        <v>2</v>
      </c>
      <c r="D28" s="85">
        <v>0</v>
      </c>
      <c r="E28" s="85">
        <v>0</v>
      </c>
      <c r="F28" s="85">
        <v>4</v>
      </c>
      <c r="G28" s="11">
        <f>VLOOKUP(H28,Feuil2!$A$1:$B$3,2,0)</f>
        <v>100</v>
      </c>
      <c r="H28" s="99" t="s">
        <v>3</v>
      </c>
      <c r="I28" s="91">
        <v>10</v>
      </c>
      <c r="J28" s="91">
        <f t="shared" si="2"/>
        <v>6</v>
      </c>
      <c r="K28" s="13"/>
      <c r="L28" s="13"/>
      <c r="M28" s="13"/>
      <c r="N28" s="14"/>
      <c r="O28" s="13"/>
      <c r="P28" s="62"/>
      <c r="Q28" s="13"/>
      <c r="R28" s="14"/>
      <c r="S28" s="13"/>
      <c r="T28" s="13"/>
      <c r="U28" s="13"/>
      <c r="V28" s="14"/>
      <c r="W28" s="13"/>
      <c r="X28" s="13"/>
      <c r="Y28" s="13"/>
      <c r="Z28" s="14"/>
      <c r="AA28" s="74">
        <f t="shared" si="3"/>
        <v>4</v>
      </c>
      <c r="AB28" s="24"/>
    </row>
    <row r="29" spans="1:1024" ht="15.6" x14ac:dyDescent="0.3">
      <c r="A29" s="9">
        <v>20</v>
      </c>
      <c r="B29" s="42" t="s">
        <v>49</v>
      </c>
      <c r="C29" s="86">
        <v>6</v>
      </c>
      <c r="D29" s="86">
        <v>0</v>
      </c>
      <c r="E29" s="86">
        <v>0</v>
      </c>
      <c r="F29" s="86">
        <v>10</v>
      </c>
      <c r="G29" s="11">
        <f>VLOOKUP(H29,Feuil2!$A$1:$B$3,2,0)</f>
        <v>100</v>
      </c>
      <c r="H29" s="99" t="s">
        <v>3</v>
      </c>
      <c r="I29" s="91">
        <v>5</v>
      </c>
      <c r="J29" s="91">
        <f t="shared" si="2"/>
        <v>16</v>
      </c>
      <c r="K29" s="20"/>
      <c r="L29" s="20"/>
      <c r="M29" s="20"/>
      <c r="N29" s="21"/>
      <c r="O29" s="20"/>
      <c r="P29" s="62"/>
      <c r="Q29" s="20"/>
      <c r="R29" s="21"/>
      <c r="S29" s="20"/>
      <c r="T29" s="20"/>
      <c r="U29" s="20"/>
      <c r="V29" s="21"/>
      <c r="W29" s="20"/>
      <c r="X29" s="20"/>
      <c r="Y29" s="20"/>
      <c r="Z29" s="21"/>
      <c r="AA29" s="74">
        <f t="shared" si="3"/>
        <v>-11</v>
      </c>
      <c r="AB29" s="24"/>
    </row>
    <row r="30" spans="1:1024" ht="15.6" x14ac:dyDescent="0.3">
      <c r="A30" s="60">
        <v>21</v>
      </c>
      <c r="B30" s="48" t="s">
        <v>52</v>
      </c>
      <c r="C30" s="87">
        <v>0</v>
      </c>
      <c r="D30" s="87">
        <v>3</v>
      </c>
      <c r="E30" s="87">
        <v>18.5</v>
      </c>
      <c r="F30" s="87">
        <v>0</v>
      </c>
      <c r="G30" s="11">
        <f>VLOOKUP(H30,Feuil2!$A$1:$B$3,2,0)</f>
        <v>100</v>
      </c>
      <c r="H30" s="100" t="s">
        <v>3</v>
      </c>
      <c r="I30" s="92">
        <v>5</v>
      </c>
      <c r="J30" s="91">
        <f t="shared" si="2"/>
        <v>21.5</v>
      </c>
      <c r="K30" s="49"/>
      <c r="L30" s="49"/>
      <c r="M30" s="49"/>
      <c r="N30" s="28"/>
      <c r="O30" s="49"/>
      <c r="P30" s="64"/>
      <c r="Q30" s="20"/>
      <c r="R30" s="103"/>
      <c r="S30" s="49"/>
      <c r="T30" s="49"/>
      <c r="U30" s="49"/>
      <c r="V30" s="28"/>
      <c r="W30" s="49"/>
      <c r="X30" s="49"/>
      <c r="Y30" s="49"/>
      <c r="Z30" s="28"/>
      <c r="AA30" s="74">
        <f t="shared" si="3"/>
        <v>-16.5</v>
      </c>
      <c r="AB30" s="24"/>
    </row>
    <row r="31" spans="1:1024" s="57" customFormat="1" ht="15.6" x14ac:dyDescent="0.3">
      <c r="A31" s="17">
        <v>22</v>
      </c>
      <c r="B31" s="63" t="s">
        <v>48</v>
      </c>
      <c r="C31" s="86">
        <v>5</v>
      </c>
      <c r="D31" s="86">
        <v>0</v>
      </c>
      <c r="E31" s="86">
        <v>0</v>
      </c>
      <c r="F31" s="86">
        <v>0</v>
      </c>
      <c r="G31" s="11">
        <f>VLOOKUP(H31,Feuil2!$A$1:$B$3,2,0)</f>
        <v>100</v>
      </c>
      <c r="H31" s="101" t="s">
        <v>3</v>
      </c>
      <c r="I31" s="93">
        <v>12</v>
      </c>
      <c r="J31" s="91">
        <f t="shared" si="2"/>
        <v>5</v>
      </c>
      <c r="K31" s="20"/>
      <c r="L31" s="20"/>
      <c r="M31" s="20"/>
      <c r="N31" s="21"/>
      <c r="O31" s="20"/>
      <c r="P31" s="44"/>
      <c r="Q31" s="20"/>
      <c r="R31" s="21"/>
      <c r="S31" s="20"/>
      <c r="T31" s="20"/>
      <c r="U31" s="20"/>
      <c r="V31" s="21"/>
      <c r="W31" s="20"/>
      <c r="X31" s="20"/>
      <c r="Y31" s="20"/>
      <c r="Z31" s="21"/>
      <c r="AA31" s="74">
        <f t="shared" si="3"/>
        <v>7</v>
      </c>
      <c r="AB31" s="24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2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2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52"/>
      <c r="LG31" s="52"/>
      <c r="LH31" s="52"/>
      <c r="LI31" s="52"/>
      <c r="LJ31" s="52"/>
      <c r="LK31" s="52"/>
      <c r="LL31" s="52"/>
      <c r="LM31" s="52"/>
      <c r="LN31" s="52"/>
      <c r="LO31" s="52"/>
      <c r="LP31" s="52"/>
      <c r="LQ31" s="52"/>
      <c r="LR31" s="52"/>
      <c r="LS31" s="52"/>
      <c r="LT31" s="52"/>
      <c r="LU31" s="52"/>
      <c r="LV31" s="52"/>
      <c r="LW31" s="52"/>
      <c r="LX31" s="52"/>
      <c r="LY31" s="52"/>
      <c r="LZ31" s="52"/>
      <c r="MA31" s="52"/>
      <c r="MB31" s="52"/>
      <c r="MC31" s="52"/>
      <c r="MD31" s="52"/>
      <c r="ME31" s="52"/>
      <c r="MF31" s="52"/>
      <c r="MG31" s="52"/>
      <c r="MH31" s="52"/>
      <c r="MI31" s="52"/>
      <c r="MJ31" s="52"/>
      <c r="MK31" s="52"/>
      <c r="ML31" s="52"/>
      <c r="MM31" s="52"/>
      <c r="MN31" s="52"/>
      <c r="MO31" s="52"/>
      <c r="MP31" s="52"/>
      <c r="MQ31" s="52"/>
      <c r="MR31" s="52"/>
      <c r="MS31" s="52"/>
      <c r="MT31" s="52"/>
      <c r="MU31" s="52"/>
      <c r="MV31" s="52"/>
      <c r="MW31" s="52"/>
      <c r="MX31" s="52"/>
      <c r="MY31" s="52"/>
      <c r="MZ31" s="52"/>
      <c r="NA31" s="52"/>
      <c r="NB31" s="52"/>
      <c r="NC31" s="52"/>
      <c r="ND31" s="52"/>
      <c r="NE31" s="52"/>
      <c r="NF31" s="52"/>
      <c r="NG31" s="52"/>
      <c r="NH31" s="52"/>
      <c r="NI31" s="52"/>
      <c r="NJ31" s="52"/>
      <c r="NK31" s="52"/>
      <c r="NL31" s="52"/>
      <c r="NM31" s="52"/>
      <c r="NN31" s="52"/>
      <c r="NO31" s="52"/>
      <c r="NP31" s="52"/>
      <c r="NQ31" s="52"/>
      <c r="NR31" s="52"/>
      <c r="NS31" s="52"/>
      <c r="NT31" s="52"/>
      <c r="NU31" s="52"/>
      <c r="NV31" s="52"/>
      <c r="NW31" s="52"/>
      <c r="NX31" s="52"/>
      <c r="NY31" s="52"/>
      <c r="NZ31" s="52"/>
      <c r="OA31" s="52"/>
      <c r="OB31" s="52"/>
      <c r="OC31" s="52"/>
      <c r="OD31" s="52"/>
      <c r="OE31" s="52"/>
      <c r="OF31" s="52"/>
      <c r="OG31" s="52"/>
      <c r="OH31" s="52"/>
      <c r="OI31" s="52"/>
      <c r="OJ31" s="52"/>
      <c r="OK31" s="52"/>
      <c r="OL31" s="52"/>
      <c r="OM31" s="52"/>
      <c r="ON31" s="52"/>
      <c r="OO31" s="52"/>
      <c r="OP31" s="52"/>
      <c r="OQ31" s="52"/>
      <c r="OR31" s="52"/>
      <c r="OS31" s="52"/>
      <c r="OT31" s="52"/>
      <c r="OU31" s="52"/>
      <c r="OV31" s="52"/>
      <c r="OW31" s="52"/>
      <c r="OX31" s="52"/>
      <c r="OY31" s="52"/>
      <c r="OZ31" s="52"/>
      <c r="PA31" s="52"/>
      <c r="PB31" s="52"/>
      <c r="PC31" s="52"/>
      <c r="PD31" s="52"/>
      <c r="PE31" s="52"/>
      <c r="PF31" s="52"/>
      <c r="PG31" s="52"/>
      <c r="PH31" s="52"/>
      <c r="PI31" s="52"/>
      <c r="PJ31" s="52"/>
      <c r="PK31" s="52"/>
      <c r="PL31" s="52"/>
      <c r="PM31" s="52"/>
      <c r="PN31" s="52"/>
      <c r="PO31" s="52"/>
      <c r="PP31" s="52"/>
      <c r="PQ31" s="52"/>
      <c r="PR31" s="52"/>
      <c r="PS31" s="52"/>
      <c r="PT31" s="52"/>
      <c r="PU31" s="52"/>
      <c r="PV31" s="52"/>
      <c r="PW31" s="52"/>
      <c r="PX31" s="52"/>
      <c r="PY31" s="52"/>
      <c r="PZ31" s="52"/>
      <c r="QA31" s="52"/>
      <c r="QB31" s="52"/>
      <c r="QC31" s="52"/>
      <c r="QD31" s="52"/>
      <c r="QE31" s="52"/>
      <c r="QF31" s="52"/>
      <c r="QG31" s="52"/>
      <c r="QH31" s="52"/>
      <c r="QI31" s="52"/>
      <c r="QJ31" s="52"/>
      <c r="QK31" s="52"/>
      <c r="QL31" s="52"/>
      <c r="QM31" s="52"/>
      <c r="QN31" s="52"/>
      <c r="QO31" s="52"/>
      <c r="QP31" s="52"/>
      <c r="QQ31" s="52"/>
      <c r="QR31" s="52"/>
      <c r="QS31" s="52"/>
      <c r="QT31" s="52"/>
      <c r="QU31" s="52"/>
      <c r="QV31" s="52"/>
      <c r="QW31" s="52"/>
      <c r="QX31" s="52"/>
      <c r="QY31" s="52"/>
      <c r="QZ31" s="52"/>
      <c r="RA31" s="52"/>
      <c r="RB31" s="52"/>
      <c r="RC31" s="52"/>
      <c r="RD31" s="52"/>
      <c r="RE31" s="52"/>
      <c r="RF31" s="52"/>
      <c r="RG31" s="52"/>
      <c r="RH31" s="52"/>
      <c r="RI31" s="52"/>
      <c r="RJ31" s="52"/>
      <c r="RK31" s="52"/>
      <c r="RL31" s="52"/>
      <c r="RM31" s="52"/>
      <c r="RN31" s="52"/>
      <c r="RO31" s="52"/>
      <c r="RP31" s="52"/>
      <c r="RQ31" s="52"/>
      <c r="RR31" s="52"/>
      <c r="RS31" s="52"/>
      <c r="RT31" s="52"/>
      <c r="RU31" s="52"/>
      <c r="RV31" s="52"/>
      <c r="RW31" s="52"/>
      <c r="RX31" s="52"/>
      <c r="RY31" s="52"/>
      <c r="RZ31" s="52"/>
      <c r="SA31" s="52"/>
      <c r="SB31" s="52"/>
      <c r="SC31" s="52"/>
      <c r="SD31" s="52"/>
      <c r="SE31" s="52"/>
      <c r="SF31" s="52"/>
      <c r="SG31" s="52"/>
      <c r="SH31" s="52"/>
      <c r="SI31" s="52"/>
      <c r="SJ31" s="52"/>
      <c r="SK31" s="52"/>
      <c r="SL31" s="52"/>
      <c r="SM31" s="52"/>
      <c r="SN31" s="52"/>
      <c r="SO31" s="52"/>
      <c r="SP31" s="52"/>
      <c r="SQ31" s="52"/>
      <c r="SR31" s="52"/>
      <c r="SS31" s="52"/>
      <c r="ST31" s="52"/>
      <c r="SU31" s="52"/>
      <c r="SV31" s="52"/>
      <c r="SW31" s="52"/>
      <c r="SX31" s="52"/>
      <c r="SY31" s="52"/>
      <c r="SZ31" s="52"/>
      <c r="TA31" s="52"/>
      <c r="TB31" s="52"/>
      <c r="TC31" s="52"/>
      <c r="TD31" s="52"/>
      <c r="TE31" s="52"/>
      <c r="TF31" s="52"/>
      <c r="TG31" s="52"/>
      <c r="TH31" s="52"/>
      <c r="TI31" s="52"/>
      <c r="TJ31" s="52"/>
      <c r="TK31" s="52"/>
      <c r="TL31" s="52"/>
      <c r="TM31" s="52"/>
      <c r="TN31" s="52"/>
      <c r="TO31" s="52"/>
      <c r="TP31" s="52"/>
      <c r="TQ31" s="52"/>
      <c r="TR31" s="52"/>
      <c r="TS31" s="52"/>
      <c r="TT31" s="52"/>
      <c r="TU31" s="52"/>
      <c r="TV31" s="52"/>
      <c r="TW31" s="52"/>
      <c r="TX31" s="52"/>
      <c r="TY31" s="52"/>
      <c r="TZ31" s="52"/>
      <c r="UA31" s="52"/>
      <c r="UB31" s="52"/>
      <c r="UC31" s="52"/>
      <c r="UD31" s="52"/>
      <c r="UE31" s="52"/>
      <c r="UF31" s="52"/>
      <c r="UG31" s="52"/>
      <c r="UH31" s="52"/>
      <c r="UI31" s="52"/>
      <c r="UJ31" s="52"/>
      <c r="UK31" s="52"/>
      <c r="UL31" s="52"/>
      <c r="UM31" s="52"/>
      <c r="UN31" s="52"/>
      <c r="UO31" s="52"/>
      <c r="UP31" s="52"/>
      <c r="UQ31" s="52"/>
      <c r="UR31" s="52"/>
      <c r="US31" s="52"/>
      <c r="UT31" s="52"/>
      <c r="UU31" s="52"/>
      <c r="UV31" s="52"/>
      <c r="UW31" s="52"/>
      <c r="UX31" s="52"/>
      <c r="UY31" s="52"/>
      <c r="UZ31" s="52"/>
      <c r="VA31" s="52"/>
      <c r="VB31" s="52"/>
      <c r="VC31" s="52"/>
      <c r="VD31" s="52"/>
      <c r="VE31" s="52"/>
      <c r="VF31" s="52"/>
      <c r="VG31" s="52"/>
      <c r="VH31" s="52"/>
      <c r="VI31" s="52"/>
      <c r="VJ31" s="52"/>
      <c r="VK31" s="52"/>
      <c r="VL31" s="52"/>
      <c r="VM31" s="52"/>
      <c r="VN31" s="52"/>
      <c r="VO31" s="52"/>
      <c r="VP31" s="52"/>
      <c r="VQ31" s="52"/>
      <c r="VR31" s="52"/>
      <c r="VS31" s="52"/>
      <c r="VT31" s="52"/>
      <c r="VU31" s="52"/>
      <c r="VV31" s="52"/>
      <c r="VW31" s="52"/>
      <c r="VX31" s="52"/>
      <c r="VY31" s="52"/>
      <c r="VZ31" s="52"/>
      <c r="WA31" s="52"/>
      <c r="WB31" s="52"/>
      <c r="WC31" s="52"/>
      <c r="WD31" s="52"/>
      <c r="WE31" s="52"/>
      <c r="WF31" s="52"/>
      <c r="WG31" s="52"/>
      <c r="WH31" s="52"/>
      <c r="WI31" s="52"/>
      <c r="WJ31" s="52"/>
      <c r="WK31" s="52"/>
      <c r="WL31" s="52"/>
      <c r="WM31" s="52"/>
      <c r="WN31" s="52"/>
      <c r="WO31" s="52"/>
      <c r="WP31" s="52"/>
      <c r="WQ31" s="52"/>
      <c r="WR31" s="52"/>
      <c r="WS31" s="52"/>
      <c r="WT31" s="52"/>
      <c r="WU31" s="52"/>
      <c r="WV31" s="52"/>
      <c r="WW31" s="52"/>
      <c r="WX31" s="52"/>
      <c r="WY31" s="52"/>
      <c r="WZ31" s="52"/>
      <c r="XA31" s="52"/>
      <c r="XB31" s="52"/>
      <c r="XC31" s="52"/>
      <c r="XD31" s="52"/>
      <c r="XE31" s="52"/>
      <c r="XF31" s="52"/>
      <c r="XG31" s="52"/>
      <c r="XH31" s="52"/>
      <c r="XI31" s="52"/>
      <c r="XJ31" s="52"/>
      <c r="XK31" s="52"/>
      <c r="XL31" s="52"/>
      <c r="XM31" s="52"/>
      <c r="XN31" s="52"/>
      <c r="XO31" s="52"/>
      <c r="XP31" s="52"/>
      <c r="XQ31" s="52"/>
      <c r="XR31" s="52"/>
      <c r="XS31" s="52"/>
      <c r="XT31" s="52"/>
      <c r="XU31" s="52"/>
      <c r="XV31" s="52"/>
      <c r="XW31" s="52"/>
      <c r="XX31" s="52"/>
      <c r="XY31" s="52"/>
      <c r="XZ31" s="52"/>
      <c r="YA31" s="52"/>
      <c r="YB31" s="52"/>
      <c r="YC31" s="52"/>
      <c r="YD31" s="52"/>
      <c r="YE31" s="52"/>
      <c r="YF31" s="52"/>
      <c r="YG31" s="52"/>
      <c r="YH31" s="52"/>
      <c r="YI31" s="52"/>
      <c r="YJ31" s="52"/>
      <c r="YK31" s="52"/>
      <c r="YL31" s="52"/>
      <c r="YM31" s="52"/>
      <c r="YN31" s="52"/>
      <c r="YO31" s="52"/>
      <c r="YP31" s="52"/>
      <c r="YQ31" s="52"/>
      <c r="YR31" s="52"/>
      <c r="YS31" s="52"/>
      <c r="YT31" s="52"/>
      <c r="YU31" s="52"/>
      <c r="YV31" s="52"/>
      <c r="YW31" s="52"/>
      <c r="YX31" s="52"/>
      <c r="YY31" s="52"/>
      <c r="YZ31" s="52"/>
      <c r="ZA31" s="52"/>
      <c r="ZB31" s="52"/>
      <c r="ZC31" s="52"/>
      <c r="ZD31" s="52"/>
      <c r="ZE31" s="52"/>
      <c r="ZF31" s="52"/>
      <c r="ZG31" s="52"/>
      <c r="ZH31" s="52"/>
      <c r="ZI31" s="52"/>
      <c r="ZJ31" s="52"/>
      <c r="ZK31" s="52"/>
      <c r="ZL31" s="52"/>
      <c r="ZM31" s="52"/>
      <c r="ZN31" s="52"/>
      <c r="ZO31" s="52"/>
      <c r="ZP31" s="52"/>
      <c r="ZQ31" s="52"/>
      <c r="ZR31" s="52"/>
      <c r="ZS31" s="52"/>
      <c r="ZT31" s="52"/>
      <c r="ZU31" s="52"/>
      <c r="ZV31" s="52"/>
      <c r="ZW31" s="52"/>
      <c r="ZX31" s="52"/>
      <c r="ZY31" s="52"/>
      <c r="ZZ31" s="52"/>
      <c r="AAA31" s="52"/>
      <c r="AAB31" s="52"/>
      <c r="AAC31" s="52"/>
      <c r="AAD31" s="52"/>
      <c r="AAE31" s="52"/>
      <c r="AAF31" s="52"/>
      <c r="AAG31" s="52"/>
      <c r="AAH31" s="52"/>
      <c r="AAI31" s="52"/>
      <c r="AAJ31" s="52"/>
      <c r="AAK31" s="52"/>
      <c r="AAL31" s="52"/>
      <c r="AAM31" s="52"/>
      <c r="AAN31" s="52"/>
      <c r="AAO31" s="52"/>
      <c r="AAP31" s="52"/>
      <c r="AAQ31" s="52"/>
      <c r="AAR31" s="52"/>
      <c r="AAS31" s="52"/>
      <c r="AAT31" s="52"/>
      <c r="AAU31" s="52"/>
      <c r="AAV31" s="52"/>
      <c r="AAW31" s="52"/>
      <c r="AAX31" s="52"/>
      <c r="AAY31" s="52"/>
      <c r="AAZ31" s="52"/>
      <c r="ABA31" s="52"/>
      <c r="ABB31" s="52"/>
      <c r="ABC31" s="52"/>
      <c r="ABD31" s="52"/>
      <c r="ABE31" s="52"/>
      <c r="ABF31" s="52"/>
      <c r="ABG31" s="52"/>
      <c r="ABH31" s="52"/>
      <c r="ABI31" s="52"/>
      <c r="ABJ31" s="52"/>
      <c r="ABK31" s="52"/>
      <c r="ABL31" s="52"/>
      <c r="ABM31" s="52"/>
      <c r="ABN31" s="52"/>
      <c r="ABO31" s="52"/>
      <c r="ABP31" s="52"/>
      <c r="ABQ31" s="52"/>
      <c r="ABR31" s="52"/>
      <c r="ABS31" s="52"/>
      <c r="ABT31" s="52"/>
      <c r="ABU31" s="52"/>
      <c r="ABV31" s="52"/>
      <c r="ABW31" s="52"/>
      <c r="ABX31" s="52"/>
      <c r="ABY31" s="52"/>
      <c r="ABZ31" s="52"/>
      <c r="ACA31" s="52"/>
      <c r="ACB31" s="52"/>
      <c r="ACC31" s="52"/>
      <c r="ACD31" s="52"/>
      <c r="ACE31" s="52"/>
      <c r="ACF31" s="52"/>
      <c r="ACG31" s="52"/>
      <c r="ACH31" s="52"/>
      <c r="ACI31" s="52"/>
      <c r="ACJ31" s="52"/>
      <c r="ACK31" s="52"/>
      <c r="ACL31" s="52"/>
      <c r="ACM31" s="52"/>
      <c r="ACN31" s="52"/>
      <c r="ACO31" s="52"/>
      <c r="ACP31" s="52"/>
      <c r="ACQ31" s="52"/>
      <c r="ACR31" s="52"/>
      <c r="ACS31" s="52"/>
      <c r="ACT31" s="52"/>
      <c r="ACU31" s="52"/>
      <c r="ACV31" s="52"/>
      <c r="ACW31" s="52"/>
      <c r="ACX31" s="52"/>
      <c r="ACY31" s="52"/>
      <c r="ACZ31" s="52"/>
      <c r="ADA31" s="52"/>
      <c r="ADB31" s="52"/>
      <c r="ADC31" s="52"/>
      <c r="ADD31" s="52"/>
      <c r="ADE31" s="52"/>
      <c r="ADF31" s="52"/>
      <c r="ADG31" s="52"/>
      <c r="ADH31" s="52"/>
      <c r="ADI31" s="52"/>
      <c r="ADJ31" s="52"/>
      <c r="ADK31" s="52"/>
      <c r="ADL31" s="52"/>
      <c r="ADM31" s="52"/>
      <c r="ADN31" s="52"/>
      <c r="ADO31" s="52"/>
      <c r="ADP31" s="52"/>
      <c r="ADQ31" s="52"/>
      <c r="ADR31" s="52"/>
      <c r="ADS31" s="52"/>
      <c r="ADT31" s="52"/>
      <c r="ADU31" s="52"/>
      <c r="ADV31" s="52"/>
      <c r="ADW31" s="52"/>
      <c r="ADX31" s="52"/>
      <c r="ADY31" s="52"/>
      <c r="ADZ31" s="52"/>
      <c r="AEA31" s="52"/>
      <c r="AEB31" s="52"/>
      <c r="AEC31" s="52"/>
      <c r="AED31" s="52"/>
      <c r="AEE31" s="52"/>
      <c r="AEF31" s="52"/>
      <c r="AEG31" s="52"/>
      <c r="AEH31" s="52"/>
      <c r="AEI31" s="52"/>
      <c r="AEJ31" s="52"/>
      <c r="AEK31" s="52"/>
      <c r="AEL31" s="52"/>
      <c r="AEM31" s="52"/>
      <c r="AEN31" s="52"/>
      <c r="AEO31" s="52"/>
      <c r="AEP31" s="52"/>
      <c r="AEQ31" s="52"/>
      <c r="AER31" s="52"/>
      <c r="AES31" s="52"/>
      <c r="AET31" s="52"/>
      <c r="AEU31" s="52"/>
      <c r="AEV31" s="52"/>
      <c r="AEW31" s="52"/>
      <c r="AEX31" s="52"/>
      <c r="AEY31" s="52"/>
      <c r="AEZ31" s="52"/>
      <c r="AFA31" s="52"/>
      <c r="AFB31" s="52"/>
      <c r="AFC31" s="52"/>
      <c r="AFD31" s="52"/>
      <c r="AFE31" s="52"/>
      <c r="AFF31" s="52"/>
      <c r="AFG31" s="52"/>
      <c r="AFH31" s="52"/>
      <c r="AFI31" s="52"/>
      <c r="AFJ31" s="52"/>
      <c r="AFK31" s="52"/>
      <c r="AFL31" s="52"/>
      <c r="AFM31" s="52"/>
      <c r="AFN31" s="52"/>
      <c r="AFO31" s="52"/>
      <c r="AFP31" s="52"/>
      <c r="AFQ31" s="52"/>
      <c r="AFR31" s="52"/>
      <c r="AFS31" s="52"/>
      <c r="AFT31" s="52"/>
      <c r="AFU31" s="52"/>
      <c r="AFV31" s="52"/>
      <c r="AFW31" s="52"/>
      <c r="AFX31" s="52"/>
      <c r="AFY31" s="52"/>
      <c r="AFZ31" s="52"/>
      <c r="AGA31" s="52"/>
      <c r="AGB31" s="52"/>
      <c r="AGC31" s="52"/>
      <c r="AGD31" s="52"/>
      <c r="AGE31" s="52"/>
      <c r="AGF31" s="52"/>
      <c r="AGG31" s="52"/>
      <c r="AGH31" s="52"/>
      <c r="AGI31" s="52"/>
      <c r="AGJ31" s="52"/>
      <c r="AGK31" s="52"/>
      <c r="AGL31" s="52"/>
      <c r="AGM31" s="52"/>
      <c r="AGN31" s="52"/>
      <c r="AGO31" s="52"/>
      <c r="AGP31" s="52"/>
      <c r="AGQ31" s="52"/>
      <c r="AGR31" s="52"/>
      <c r="AGS31" s="52"/>
      <c r="AGT31" s="52"/>
      <c r="AGU31" s="52"/>
      <c r="AGV31" s="52"/>
      <c r="AGW31" s="52"/>
      <c r="AGX31" s="52"/>
      <c r="AGY31" s="52"/>
      <c r="AGZ31" s="52"/>
      <c r="AHA31" s="52"/>
      <c r="AHB31" s="52"/>
      <c r="AHC31" s="52"/>
      <c r="AHD31" s="52"/>
      <c r="AHE31" s="52"/>
      <c r="AHF31" s="52"/>
      <c r="AHG31" s="52"/>
      <c r="AHH31" s="52"/>
      <c r="AHI31" s="52"/>
      <c r="AHJ31" s="52"/>
      <c r="AHK31" s="52"/>
      <c r="AHL31" s="52"/>
      <c r="AHM31" s="52"/>
      <c r="AHN31" s="52"/>
      <c r="AHO31" s="52"/>
      <c r="AHP31" s="52"/>
      <c r="AHQ31" s="52"/>
      <c r="AHR31" s="52"/>
      <c r="AHS31" s="52"/>
      <c r="AHT31" s="52"/>
      <c r="AHU31" s="52"/>
      <c r="AHV31" s="52"/>
      <c r="AHW31" s="52"/>
      <c r="AHX31" s="52"/>
      <c r="AHY31" s="52"/>
      <c r="AHZ31" s="52"/>
      <c r="AIA31" s="52"/>
      <c r="AIB31" s="52"/>
      <c r="AIC31" s="52"/>
      <c r="AID31" s="52"/>
      <c r="AIE31" s="52"/>
      <c r="AIF31" s="52"/>
      <c r="AIG31" s="52"/>
      <c r="AIH31" s="52"/>
      <c r="AII31" s="52"/>
      <c r="AIJ31" s="52"/>
      <c r="AIK31" s="52"/>
      <c r="AIL31" s="52"/>
      <c r="AIM31" s="52"/>
      <c r="AIN31" s="52"/>
      <c r="AIO31" s="52"/>
      <c r="AIP31" s="52"/>
      <c r="AIQ31" s="52"/>
      <c r="AIR31" s="52"/>
      <c r="AIS31" s="52"/>
      <c r="AIT31" s="52"/>
      <c r="AIU31" s="52"/>
      <c r="AIV31" s="52"/>
      <c r="AIW31" s="52"/>
      <c r="AIX31" s="52"/>
      <c r="AIY31" s="52"/>
      <c r="AIZ31" s="52"/>
      <c r="AJA31" s="52"/>
      <c r="AJB31" s="52"/>
      <c r="AJC31" s="52"/>
      <c r="AJD31" s="52"/>
      <c r="AJE31" s="52"/>
      <c r="AJF31" s="52"/>
      <c r="AJG31" s="52"/>
      <c r="AJH31" s="52"/>
      <c r="AJI31" s="52"/>
      <c r="AJJ31" s="52"/>
      <c r="AJK31" s="52"/>
      <c r="AJL31" s="52"/>
      <c r="AJM31" s="52"/>
      <c r="AJN31" s="52"/>
      <c r="AJO31" s="52"/>
      <c r="AJP31" s="52"/>
      <c r="AJQ31" s="52"/>
      <c r="AJR31" s="52"/>
      <c r="AJS31" s="52"/>
      <c r="AJT31" s="52"/>
      <c r="AJU31" s="52"/>
      <c r="AJV31" s="52"/>
      <c r="AJW31" s="52"/>
      <c r="AJX31" s="52"/>
      <c r="AJY31" s="52"/>
      <c r="AJZ31" s="52"/>
      <c r="AKA31" s="52"/>
      <c r="AKB31" s="52"/>
      <c r="AKC31" s="52"/>
      <c r="AKD31" s="52"/>
      <c r="AKE31" s="52"/>
      <c r="AKF31" s="52"/>
      <c r="AKG31" s="52"/>
      <c r="AKH31" s="52"/>
      <c r="AKI31" s="52"/>
      <c r="AKJ31" s="52"/>
      <c r="AKK31" s="52"/>
      <c r="AKL31" s="52"/>
      <c r="AKM31" s="52"/>
      <c r="AKN31" s="52"/>
      <c r="AKO31" s="52"/>
      <c r="AKP31" s="52"/>
      <c r="AKQ31" s="52"/>
      <c r="AKR31" s="52"/>
      <c r="AKS31" s="52"/>
      <c r="AKT31" s="52"/>
      <c r="AKU31" s="52"/>
      <c r="AKV31" s="52"/>
      <c r="AKW31" s="52"/>
      <c r="AKX31" s="52"/>
      <c r="AKY31" s="52"/>
      <c r="AKZ31" s="52"/>
      <c r="ALA31" s="52"/>
      <c r="ALB31" s="52"/>
      <c r="ALC31" s="52"/>
      <c r="ALD31" s="52"/>
      <c r="ALE31" s="52"/>
      <c r="ALF31" s="52"/>
      <c r="ALG31" s="52"/>
      <c r="ALH31" s="52"/>
      <c r="ALI31" s="52"/>
      <c r="ALJ31" s="52"/>
      <c r="ALK31" s="52"/>
      <c r="ALL31" s="52"/>
      <c r="ALM31" s="52"/>
      <c r="ALN31" s="52"/>
      <c r="ALO31" s="52"/>
      <c r="ALP31" s="52"/>
      <c r="ALQ31" s="52"/>
      <c r="ALR31" s="52"/>
      <c r="ALS31" s="52"/>
      <c r="ALT31" s="52"/>
      <c r="ALU31" s="52"/>
      <c r="ALV31" s="52"/>
      <c r="ALW31" s="52"/>
      <c r="ALX31" s="52"/>
      <c r="ALY31" s="52"/>
      <c r="ALZ31" s="52"/>
      <c r="AMA31" s="52"/>
      <c r="AMB31" s="52"/>
      <c r="AMC31" s="52"/>
      <c r="AMD31" s="52"/>
      <c r="AME31" s="52"/>
      <c r="AMF31" s="52"/>
      <c r="AMG31" s="52"/>
      <c r="AMH31" s="52"/>
      <c r="AMI31" s="52"/>
      <c r="AMJ31" s="52"/>
    </row>
    <row r="32" spans="1:1024" s="57" customFormat="1" ht="15.6" x14ac:dyDescent="0.3">
      <c r="A32" s="17">
        <v>23</v>
      </c>
      <c r="B32" s="63" t="s">
        <v>50</v>
      </c>
      <c r="C32" s="86">
        <v>3</v>
      </c>
      <c r="D32" s="86">
        <v>3</v>
      </c>
      <c r="E32" s="86">
        <v>3</v>
      </c>
      <c r="F32" s="86">
        <v>3</v>
      </c>
      <c r="G32" s="11">
        <f>VLOOKUP(H32,Feuil2!$A$1:$B$3,2,0)</f>
        <v>0</v>
      </c>
      <c r="H32" s="101" t="s">
        <v>1</v>
      </c>
      <c r="I32" s="93">
        <v>13</v>
      </c>
      <c r="J32" s="94">
        <f t="shared" si="2"/>
        <v>12</v>
      </c>
      <c r="K32" s="20"/>
      <c r="L32" s="20"/>
      <c r="M32" s="20"/>
      <c r="N32" s="21"/>
      <c r="O32" s="20"/>
      <c r="P32" s="19"/>
      <c r="Q32" s="20"/>
      <c r="R32" s="21"/>
      <c r="S32" s="20"/>
      <c r="T32" s="20"/>
      <c r="U32" s="20"/>
      <c r="V32" s="21"/>
      <c r="W32" s="20"/>
      <c r="X32" s="20"/>
      <c r="Y32" s="20"/>
      <c r="Z32" s="21"/>
      <c r="AA32" s="74">
        <f t="shared" si="3"/>
        <v>1</v>
      </c>
      <c r="AB32" s="24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</row>
    <row r="33" spans="1:28" ht="15.6" x14ac:dyDescent="0.3">
      <c r="A33" s="65">
        <v>24</v>
      </c>
      <c r="B33" s="66" t="s">
        <v>51</v>
      </c>
      <c r="C33" s="85">
        <v>0</v>
      </c>
      <c r="D33" s="85">
        <v>0</v>
      </c>
      <c r="E33" s="85">
        <v>5</v>
      </c>
      <c r="F33" s="85">
        <v>0</v>
      </c>
      <c r="G33" s="11">
        <f>VLOOKUP(H33,Feuil2!$A$1:$B$3,2,0)</f>
        <v>100</v>
      </c>
      <c r="H33" s="99" t="s">
        <v>3</v>
      </c>
      <c r="I33" s="91">
        <v>5</v>
      </c>
      <c r="J33" s="91">
        <f t="shared" si="2"/>
        <v>5</v>
      </c>
      <c r="K33" s="58"/>
      <c r="L33" s="58"/>
      <c r="M33" s="58"/>
      <c r="N33" s="59"/>
      <c r="O33" s="13"/>
      <c r="P33" s="58"/>
      <c r="Q33" s="20"/>
      <c r="R33" s="102"/>
      <c r="S33" s="58"/>
      <c r="T33" s="58"/>
      <c r="U33" s="58"/>
      <c r="V33" s="59"/>
      <c r="W33" s="58"/>
      <c r="X33" s="58"/>
      <c r="Y33" s="58"/>
      <c r="Z33" s="59"/>
      <c r="AA33" s="74">
        <f t="shared" si="3"/>
        <v>0</v>
      </c>
      <c r="AB33" s="24"/>
    </row>
    <row r="34" spans="1:28" x14ac:dyDescent="0.3">
      <c r="A34" s="17">
        <v>25</v>
      </c>
      <c r="B34" s="48" t="s">
        <v>55</v>
      </c>
      <c r="C34" s="86">
        <v>0</v>
      </c>
      <c r="D34" s="86">
        <v>0</v>
      </c>
      <c r="E34" s="86">
        <v>0.5</v>
      </c>
      <c r="F34" s="86">
        <v>0</v>
      </c>
      <c r="G34" s="11">
        <f>VLOOKUP(H34,Feuil2!$A$1:$B$3,2,0)</f>
        <v>0</v>
      </c>
      <c r="H34" s="99" t="s">
        <v>1</v>
      </c>
      <c r="I34" s="91">
        <v>0</v>
      </c>
      <c r="J34" s="91">
        <f t="shared" si="2"/>
        <v>0.5</v>
      </c>
      <c r="K34" s="49"/>
      <c r="L34" s="49"/>
      <c r="M34" s="49"/>
      <c r="N34" s="28"/>
      <c r="O34" s="20"/>
      <c r="P34" s="20"/>
      <c r="Q34" s="49"/>
      <c r="R34" s="28"/>
      <c r="S34" s="49"/>
      <c r="T34" s="49"/>
      <c r="U34" s="49"/>
      <c r="V34" s="28"/>
      <c r="W34" s="49"/>
      <c r="X34" s="49"/>
      <c r="Y34" s="49"/>
      <c r="Z34" s="28"/>
      <c r="AA34" s="74">
        <f t="shared" si="3"/>
        <v>-0.5</v>
      </c>
      <c r="AB34" s="24"/>
    </row>
    <row r="35" spans="1:28" x14ac:dyDescent="0.3">
      <c r="A35" s="65">
        <v>26</v>
      </c>
      <c r="B35" s="48"/>
      <c r="C35" s="86">
        <v>0</v>
      </c>
      <c r="D35" s="86">
        <v>0</v>
      </c>
      <c r="E35" s="86">
        <v>0</v>
      </c>
      <c r="F35" s="86">
        <v>0</v>
      </c>
      <c r="G35" s="11">
        <f>VLOOKUP(H35,Feuil2!$A$1:$B$3,2,0)</f>
        <v>75</v>
      </c>
      <c r="H35" s="99" t="s">
        <v>5</v>
      </c>
      <c r="I35" s="91"/>
      <c r="J35" s="91">
        <f t="shared" si="2"/>
        <v>0</v>
      </c>
      <c r="K35" s="49"/>
      <c r="L35" s="49"/>
      <c r="M35" s="49"/>
      <c r="N35" s="28"/>
      <c r="O35" s="49"/>
      <c r="P35" s="49"/>
      <c r="Q35" s="20"/>
      <c r="R35" s="28"/>
      <c r="S35" s="49"/>
      <c r="T35" s="49"/>
      <c r="U35" s="49"/>
      <c r="V35" s="28"/>
      <c r="W35" s="49"/>
      <c r="X35" s="49"/>
      <c r="Y35" s="49"/>
      <c r="Z35" s="28"/>
      <c r="AA35" s="74">
        <f t="shared" si="3"/>
        <v>0</v>
      </c>
      <c r="AB35" s="24"/>
    </row>
    <row r="36" spans="1:28" x14ac:dyDescent="0.3">
      <c r="A36" s="17">
        <v>27</v>
      </c>
      <c r="B36" s="48"/>
      <c r="C36" s="86">
        <v>0</v>
      </c>
      <c r="D36" s="86">
        <v>0</v>
      </c>
      <c r="E36" s="86">
        <v>0</v>
      </c>
      <c r="F36" s="86">
        <v>0</v>
      </c>
      <c r="G36" s="11">
        <f>VLOOKUP(H36,Feuil2!$A$1:$B$3,2,0)</f>
        <v>75</v>
      </c>
      <c r="H36" s="99" t="s">
        <v>5</v>
      </c>
      <c r="I36" s="91"/>
      <c r="J36" s="91">
        <f t="shared" si="2"/>
        <v>0</v>
      </c>
      <c r="K36" s="49"/>
      <c r="L36" s="49"/>
      <c r="M36" s="49"/>
      <c r="N36" s="28"/>
      <c r="O36" s="49"/>
      <c r="P36" s="49"/>
      <c r="Q36" s="20"/>
      <c r="R36" s="28"/>
      <c r="S36" s="49"/>
      <c r="T36" s="49"/>
      <c r="U36" s="49"/>
      <c r="V36" s="28"/>
      <c r="W36" s="49"/>
      <c r="X36" s="49"/>
      <c r="Y36" s="49"/>
      <c r="Z36" s="28"/>
      <c r="AA36" s="74">
        <f t="shared" si="3"/>
        <v>0</v>
      </c>
      <c r="AB36" s="24"/>
    </row>
    <row r="37" spans="1:28" x14ac:dyDescent="0.3">
      <c r="A37" s="65">
        <v>28</v>
      </c>
      <c r="B37" s="48"/>
      <c r="C37" s="86">
        <v>0</v>
      </c>
      <c r="D37" s="86">
        <v>0</v>
      </c>
      <c r="E37" s="86">
        <v>0</v>
      </c>
      <c r="F37" s="86">
        <v>0</v>
      </c>
      <c r="G37" s="11">
        <f>VLOOKUP(H37,Feuil2!$A$1:$B$3,2,0)</f>
        <v>75</v>
      </c>
      <c r="H37" s="99" t="s">
        <v>5</v>
      </c>
      <c r="I37" s="91"/>
      <c r="J37" s="91">
        <f t="shared" si="2"/>
        <v>0</v>
      </c>
      <c r="K37" s="49"/>
      <c r="L37" s="49"/>
      <c r="M37" s="49"/>
      <c r="N37" s="28"/>
      <c r="O37" s="49"/>
      <c r="P37" s="49"/>
      <c r="Q37" s="49"/>
      <c r="R37" s="28"/>
      <c r="S37" s="49"/>
      <c r="T37" s="49"/>
      <c r="U37" s="49"/>
      <c r="V37" s="28"/>
      <c r="W37" s="49"/>
      <c r="X37" s="49"/>
      <c r="Y37" s="49"/>
      <c r="Z37" s="28"/>
      <c r="AA37" s="74">
        <f t="shared" si="3"/>
        <v>0</v>
      </c>
      <c r="AB37" s="24"/>
    </row>
    <row r="38" spans="1:28" x14ac:dyDescent="0.3">
      <c r="A38" s="17">
        <v>29</v>
      </c>
      <c r="B38" s="48"/>
      <c r="C38" s="86">
        <v>0</v>
      </c>
      <c r="D38" s="86">
        <v>0</v>
      </c>
      <c r="E38" s="86">
        <v>0</v>
      </c>
      <c r="F38" s="86">
        <v>0</v>
      </c>
      <c r="G38" s="11">
        <f>VLOOKUP(H38,Feuil2!$A$1:$B$3,2,0)</f>
        <v>75</v>
      </c>
      <c r="H38" s="99" t="s">
        <v>5</v>
      </c>
      <c r="I38" s="91"/>
      <c r="J38" s="91">
        <f t="shared" si="2"/>
        <v>0</v>
      </c>
      <c r="K38" s="49"/>
      <c r="L38" s="49"/>
      <c r="M38" s="49"/>
      <c r="N38" s="28"/>
      <c r="O38" s="49"/>
      <c r="P38" s="49"/>
      <c r="Q38" s="49"/>
      <c r="R38" s="21"/>
      <c r="S38" s="49"/>
      <c r="T38" s="49"/>
      <c r="U38" s="49"/>
      <c r="V38" s="28"/>
      <c r="W38" s="49"/>
      <c r="X38" s="49"/>
      <c r="Y38" s="49"/>
      <c r="Z38" s="28"/>
      <c r="AA38" s="74">
        <f t="shared" si="3"/>
        <v>0</v>
      </c>
      <c r="AB38" s="24"/>
    </row>
    <row r="39" spans="1:28" x14ac:dyDescent="0.3">
      <c r="A39" s="65">
        <v>30</v>
      </c>
      <c r="B39" s="48"/>
      <c r="C39" s="86">
        <v>0</v>
      </c>
      <c r="D39" s="86">
        <v>0</v>
      </c>
      <c r="E39" s="86">
        <v>0</v>
      </c>
      <c r="F39" s="86">
        <v>0</v>
      </c>
      <c r="G39" s="11">
        <f>VLOOKUP(H39,Feuil2!$A$1:$B$3,2,0)</f>
        <v>75</v>
      </c>
      <c r="H39" s="99" t="s">
        <v>5</v>
      </c>
      <c r="I39" s="91"/>
      <c r="J39" s="91">
        <f t="shared" si="2"/>
        <v>0</v>
      </c>
      <c r="K39" s="49"/>
      <c r="L39" s="49"/>
      <c r="M39" s="49"/>
      <c r="N39" s="28"/>
      <c r="O39" s="49"/>
      <c r="P39" s="49"/>
      <c r="Q39" s="49"/>
      <c r="R39" s="28"/>
      <c r="S39" s="20"/>
      <c r="T39" s="49"/>
      <c r="U39" s="49"/>
      <c r="V39" s="28"/>
      <c r="W39" s="49"/>
      <c r="X39" s="49"/>
      <c r="Y39" s="49"/>
      <c r="Z39" s="28"/>
      <c r="AA39" s="74">
        <f t="shared" si="3"/>
        <v>0</v>
      </c>
      <c r="AB39" s="24"/>
    </row>
    <row r="40" spans="1:28" x14ac:dyDescent="0.3">
      <c r="A40" s="17">
        <v>31</v>
      </c>
      <c r="B40" s="48"/>
      <c r="C40" s="86">
        <v>0</v>
      </c>
      <c r="D40" s="86">
        <v>0</v>
      </c>
      <c r="E40" s="86">
        <v>0</v>
      </c>
      <c r="F40" s="86">
        <v>0</v>
      </c>
      <c r="G40" s="11">
        <f>VLOOKUP(H40,Feuil2!$A$1:$B$3,2,0)</f>
        <v>75</v>
      </c>
      <c r="H40" s="99" t="s">
        <v>5</v>
      </c>
      <c r="I40" s="91"/>
      <c r="J40" s="91">
        <f t="shared" si="2"/>
        <v>0</v>
      </c>
      <c r="K40" s="49"/>
      <c r="L40" s="49"/>
      <c r="M40" s="49"/>
      <c r="N40" s="28"/>
      <c r="O40" s="49"/>
      <c r="P40" s="49"/>
      <c r="Q40" s="49"/>
      <c r="R40" s="28"/>
      <c r="S40" s="20"/>
      <c r="T40" s="20"/>
      <c r="U40" s="49"/>
      <c r="V40" s="28"/>
      <c r="W40" s="49"/>
      <c r="X40" s="49"/>
      <c r="Y40" s="49"/>
      <c r="Z40" s="28"/>
      <c r="AA40" s="74">
        <f t="shared" si="3"/>
        <v>0</v>
      </c>
      <c r="AB40" s="24"/>
    </row>
    <row r="41" spans="1:28" x14ac:dyDescent="0.3">
      <c r="A41" s="65">
        <v>32</v>
      </c>
      <c r="B41" s="48"/>
      <c r="C41" s="86">
        <v>0</v>
      </c>
      <c r="D41" s="86">
        <v>0</v>
      </c>
      <c r="E41" s="86">
        <v>0</v>
      </c>
      <c r="F41" s="86">
        <v>0</v>
      </c>
      <c r="G41" s="11">
        <f>VLOOKUP(H41,Feuil2!$A$1:$B$3,2,0)</f>
        <v>75</v>
      </c>
      <c r="H41" s="99" t="s">
        <v>5</v>
      </c>
      <c r="I41" s="91"/>
      <c r="J41" s="91">
        <f t="shared" si="2"/>
        <v>0</v>
      </c>
      <c r="K41" s="49"/>
      <c r="L41" s="49"/>
      <c r="M41" s="49"/>
      <c r="N41" s="28"/>
      <c r="O41" s="49"/>
      <c r="P41" s="49"/>
      <c r="Q41" s="49"/>
      <c r="R41" s="28"/>
      <c r="S41" s="49"/>
      <c r="T41" s="49"/>
      <c r="U41" s="20"/>
      <c r="V41" s="28"/>
      <c r="W41" s="49"/>
      <c r="X41" s="49"/>
      <c r="Y41" s="49"/>
      <c r="Z41" s="28"/>
      <c r="AA41" s="74">
        <f t="shared" si="3"/>
        <v>0</v>
      </c>
      <c r="AB41" s="24"/>
    </row>
    <row r="42" spans="1:28" x14ac:dyDescent="0.3">
      <c r="A42" s="17">
        <v>33</v>
      </c>
      <c r="B42" s="48"/>
      <c r="C42" s="86">
        <v>0</v>
      </c>
      <c r="D42" s="86">
        <v>0</v>
      </c>
      <c r="E42" s="86">
        <v>0</v>
      </c>
      <c r="F42" s="86">
        <v>0</v>
      </c>
      <c r="G42" s="11">
        <f>VLOOKUP(H42,Feuil2!$A$1:$B$3,2,0)</f>
        <v>75</v>
      </c>
      <c r="H42" s="99" t="s">
        <v>5</v>
      </c>
      <c r="I42" s="91"/>
      <c r="J42" s="91">
        <f t="shared" si="2"/>
        <v>0</v>
      </c>
      <c r="K42" s="49"/>
      <c r="L42" s="49"/>
      <c r="M42" s="49"/>
      <c r="N42" s="28"/>
      <c r="O42" s="49"/>
      <c r="P42" s="49"/>
      <c r="Q42" s="49"/>
      <c r="R42" s="28"/>
      <c r="S42" s="49"/>
      <c r="T42" s="49"/>
      <c r="U42" s="20"/>
      <c r="V42" s="28"/>
      <c r="W42" s="49"/>
      <c r="X42" s="49"/>
      <c r="Y42" s="49"/>
      <c r="Z42" s="28"/>
      <c r="AA42" s="74">
        <f t="shared" si="3"/>
        <v>0</v>
      </c>
      <c r="AB42" s="24"/>
    </row>
    <row r="43" spans="1:28" x14ac:dyDescent="0.3">
      <c r="A43" s="65">
        <v>34</v>
      </c>
      <c r="B43" s="48"/>
      <c r="C43" s="86">
        <v>0</v>
      </c>
      <c r="D43" s="86">
        <v>0</v>
      </c>
      <c r="E43" s="86">
        <v>0</v>
      </c>
      <c r="F43" s="86">
        <v>0</v>
      </c>
      <c r="G43" s="11">
        <f>VLOOKUP(H43,Feuil2!$A$1:$B$3,2,0)</f>
        <v>75</v>
      </c>
      <c r="H43" s="99" t="s">
        <v>5</v>
      </c>
      <c r="I43" s="91"/>
      <c r="J43" s="91">
        <f t="shared" si="2"/>
        <v>0</v>
      </c>
      <c r="K43" s="49"/>
      <c r="L43" s="49"/>
      <c r="M43" s="49"/>
      <c r="N43" s="28"/>
      <c r="O43" s="49"/>
      <c r="P43" s="49"/>
      <c r="Q43" s="49"/>
      <c r="R43" s="28"/>
      <c r="S43" s="49"/>
      <c r="T43" s="49"/>
      <c r="U43" s="49"/>
      <c r="V43" s="21"/>
      <c r="W43" s="49"/>
      <c r="X43" s="49"/>
      <c r="Y43" s="49"/>
      <c r="Z43" s="28"/>
      <c r="AA43" s="74">
        <f t="shared" si="3"/>
        <v>0</v>
      </c>
      <c r="AB43" s="24"/>
    </row>
    <row r="44" spans="1:28" x14ac:dyDescent="0.3">
      <c r="A44" s="17">
        <v>35</v>
      </c>
      <c r="B44" s="48"/>
      <c r="C44" s="86">
        <v>0</v>
      </c>
      <c r="D44" s="86">
        <v>0</v>
      </c>
      <c r="E44" s="86">
        <v>0</v>
      </c>
      <c r="F44" s="86">
        <v>0</v>
      </c>
      <c r="G44" s="11">
        <f>VLOOKUP(H44,Feuil2!$A$1:$B$3,2,0)</f>
        <v>75</v>
      </c>
      <c r="H44" s="99" t="s">
        <v>5</v>
      </c>
      <c r="I44" s="91"/>
      <c r="J44" s="91">
        <f t="shared" si="2"/>
        <v>0</v>
      </c>
      <c r="K44" s="49"/>
      <c r="L44" s="49"/>
      <c r="M44" s="49"/>
      <c r="N44" s="28"/>
      <c r="O44" s="49"/>
      <c r="P44" s="49"/>
      <c r="Q44" s="49"/>
      <c r="R44" s="28"/>
      <c r="S44" s="49"/>
      <c r="T44" s="49"/>
      <c r="U44" s="49"/>
      <c r="V44" s="21"/>
      <c r="W44" s="49"/>
      <c r="X44" s="49"/>
      <c r="Y44" s="49"/>
      <c r="Z44" s="28"/>
      <c r="AA44" s="74">
        <f t="shared" si="3"/>
        <v>0</v>
      </c>
      <c r="AB44" s="24"/>
    </row>
    <row r="45" spans="1:28" x14ac:dyDescent="0.3">
      <c r="A45" s="65">
        <v>36</v>
      </c>
      <c r="B45" s="48"/>
      <c r="C45" s="86">
        <v>0</v>
      </c>
      <c r="D45" s="86">
        <v>0</v>
      </c>
      <c r="E45" s="86">
        <v>0</v>
      </c>
      <c r="F45" s="86">
        <v>0</v>
      </c>
      <c r="G45" s="11">
        <f>VLOOKUP(H45,Feuil2!$A$1:$B$3,2,0)</f>
        <v>75</v>
      </c>
      <c r="H45" s="99" t="s">
        <v>5</v>
      </c>
      <c r="I45" s="91"/>
      <c r="J45" s="91">
        <f t="shared" si="2"/>
        <v>0</v>
      </c>
      <c r="K45" s="49"/>
      <c r="L45" s="49"/>
      <c r="M45" s="49"/>
      <c r="N45" s="28"/>
      <c r="O45" s="49"/>
      <c r="P45" s="49"/>
      <c r="Q45" s="49"/>
      <c r="R45" s="28"/>
      <c r="S45" s="49"/>
      <c r="T45" s="49"/>
      <c r="U45" s="49"/>
      <c r="V45" s="21"/>
      <c r="W45" s="49"/>
      <c r="X45" s="49"/>
      <c r="Y45" s="49"/>
      <c r="Z45" s="28"/>
      <c r="AA45" s="74">
        <f t="shared" si="3"/>
        <v>0</v>
      </c>
      <c r="AB45" s="24"/>
    </row>
    <row r="46" spans="1:28" x14ac:dyDescent="0.3">
      <c r="A46" s="17">
        <v>37</v>
      </c>
      <c r="B46" s="48"/>
      <c r="C46" s="86">
        <v>0</v>
      </c>
      <c r="D46" s="86">
        <v>0</v>
      </c>
      <c r="E46" s="86">
        <v>0</v>
      </c>
      <c r="F46" s="86">
        <v>0</v>
      </c>
      <c r="G46" s="11">
        <f>VLOOKUP(H46,Feuil2!$A$1:$B$3,2,0)</f>
        <v>75</v>
      </c>
      <c r="H46" s="99" t="s">
        <v>5</v>
      </c>
      <c r="I46" s="91"/>
      <c r="J46" s="91">
        <f t="shared" si="2"/>
        <v>0</v>
      </c>
      <c r="K46" s="49"/>
      <c r="L46" s="49"/>
      <c r="M46" s="49"/>
      <c r="N46" s="28"/>
      <c r="O46" s="49"/>
      <c r="P46" s="49"/>
      <c r="Q46" s="49"/>
      <c r="R46" s="28"/>
      <c r="S46" s="49"/>
      <c r="T46" s="49"/>
      <c r="U46" s="49"/>
      <c r="V46" s="28"/>
      <c r="W46" s="20"/>
      <c r="X46" s="49"/>
      <c r="Y46" s="49"/>
      <c r="Z46" s="28"/>
      <c r="AA46" s="74">
        <f t="shared" si="3"/>
        <v>0</v>
      </c>
      <c r="AB46" s="24"/>
    </row>
    <row r="47" spans="1:28" x14ac:dyDescent="0.3">
      <c r="A47" s="65">
        <v>38</v>
      </c>
      <c r="B47" s="48"/>
      <c r="C47" s="86">
        <v>0</v>
      </c>
      <c r="D47" s="86">
        <v>0</v>
      </c>
      <c r="E47" s="86">
        <v>0</v>
      </c>
      <c r="F47" s="86">
        <v>0</v>
      </c>
      <c r="G47" s="11">
        <f>VLOOKUP(H47,Feuil2!$A$1:$B$3,2,0)</f>
        <v>75</v>
      </c>
      <c r="H47" s="99" t="s">
        <v>5</v>
      </c>
      <c r="I47" s="91"/>
      <c r="J47" s="91">
        <f t="shared" si="2"/>
        <v>0</v>
      </c>
      <c r="K47" s="49"/>
      <c r="L47" s="49"/>
      <c r="M47" s="49"/>
      <c r="N47" s="28"/>
      <c r="O47" s="49"/>
      <c r="P47" s="49"/>
      <c r="Q47" s="49"/>
      <c r="R47" s="28"/>
      <c r="S47" s="49"/>
      <c r="T47" s="49"/>
      <c r="U47" s="49"/>
      <c r="V47" s="28"/>
      <c r="W47" s="20"/>
      <c r="X47" s="49"/>
      <c r="Y47" s="49"/>
      <c r="Z47" s="28"/>
      <c r="AA47" s="74">
        <f t="shared" si="3"/>
        <v>0</v>
      </c>
      <c r="AB47" s="24"/>
    </row>
    <row r="48" spans="1:28" x14ac:dyDescent="0.3">
      <c r="A48" s="17">
        <v>39</v>
      </c>
      <c r="B48" s="48"/>
      <c r="C48" s="86">
        <v>0</v>
      </c>
      <c r="D48" s="86">
        <v>0</v>
      </c>
      <c r="E48" s="86">
        <v>0</v>
      </c>
      <c r="F48" s="86">
        <v>0</v>
      </c>
      <c r="G48" s="11">
        <f>VLOOKUP(H48,Feuil2!$A$1:$B$3,2,0)</f>
        <v>75</v>
      </c>
      <c r="H48" s="99" t="s">
        <v>5</v>
      </c>
      <c r="I48" s="91"/>
      <c r="J48" s="91">
        <f t="shared" si="2"/>
        <v>0</v>
      </c>
      <c r="K48" s="49"/>
      <c r="L48" s="49"/>
      <c r="M48" s="49"/>
      <c r="N48" s="28"/>
      <c r="O48" s="49"/>
      <c r="P48" s="49"/>
      <c r="Q48" s="49"/>
      <c r="R48" s="28"/>
      <c r="S48" s="49"/>
      <c r="T48" s="49"/>
      <c r="U48" s="49"/>
      <c r="V48" s="28"/>
      <c r="W48" s="49"/>
      <c r="X48" s="20"/>
      <c r="Y48" s="49"/>
      <c r="Z48" s="28"/>
      <c r="AA48" s="74">
        <f t="shared" si="3"/>
        <v>0</v>
      </c>
      <c r="AB48" s="24"/>
    </row>
    <row r="49" spans="1:28" ht="15" thickBot="1" x14ac:dyDescent="0.35">
      <c r="A49" s="65">
        <v>40</v>
      </c>
      <c r="B49" s="48"/>
      <c r="C49" s="86">
        <v>0</v>
      </c>
      <c r="D49" s="86">
        <v>0</v>
      </c>
      <c r="E49" s="86">
        <v>0</v>
      </c>
      <c r="F49" s="86">
        <v>0</v>
      </c>
      <c r="G49" s="11">
        <f>VLOOKUP(H49,Feuil2!$A$1:$B$3,2,0)</f>
        <v>75</v>
      </c>
      <c r="H49" s="99" t="s">
        <v>5</v>
      </c>
      <c r="I49" s="91"/>
      <c r="J49" s="95">
        <f t="shared" si="2"/>
        <v>0</v>
      </c>
      <c r="K49" s="67"/>
      <c r="L49" s="67"/>
      <c r="M49" s="67"/>
      <c r="N49" s="68"/>
      <c r="O49" s="67"/>
      <c r="P49" s="67"/>
      <c r="Q49" s="67"/>
      <c r="R49" s="68"/>
      <c r="S49" s="67"/>
      <c r="T49" s="67"/>
      <c r="U49" s="67"/>
      <c r="V49" s="68"/>
      <c r="W49" s="67"/>
      <c r="X49" s="67"/>
      <c r="Y49" s="67"/>
      <c r="Z49" s="68"/>
      <c r="AA49" s="75">
        <f t="shared" si="3"/>
        <v>0</v>
      </c>
      <c r="AB49" s="69"/>
    </row>
    <row r="50" spans="1:28" ht="16.5" customHeight="1" thickBot="1" x14ac:dyDescent="0.35">
      <c r="A50" s="128" t="s">
        <v>39</v>
      </c>
      <c r="B50" s="128"/>
      <c r="C50" s="107">
        <f>SUM(C10:C49)</f>
        <v>58.5</v>
      </c>
      <c r="D50" s="107">
        <f>SUM(D10:D49)</f>
        <v>59</v>
      </c>
      <c r="E50" s="107">
        <f>SUM(E10:E49)</f>
        <v>48</v>
      </c>
      <c r="F50" s="107">
        <f>SUM(F10:F49)</f>
        <v>53</v>
      </c>
      <c r="G50" s="108"/>
      <c r="H50" s="109"/>
      <c r="I50" s="110"/>
      <c r="J50" s="107">
        <f>SUM(C50:F50)</f>
        <v>218.5</v>
      </c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07">
        <f>SUM(AA10:AA49)</f>
        <v>36</v>
      </c>
      <c r="AB50" s="112"/>
    </row>
    <row r="51" spans="1:28" ht="16.95" customHeight="1" thickBot="1" x14ac:dyDescent="0.35">
      <c r="A51" s="122" t="s">
        <v>40</v>
      </c>
      <c r="B51" s="122"/>
      <c r="C51" s="107">
        <f>135-C50</f>
        <v>76.5</v>
      </c>
      <c r="D51" s="107">
        <f>135-D50</f>
        <v>76</v>
      </c>
      <c r="E51" s="107">
        <f>135-E50</f>
        <v>87</v>
      </c>
      <c r="F51" s="107">
        <f>135-F50</f>
        <v>82</v>
      </c>
      <c r="G51" s="108"/>
      <c r="H51" s="107"/>
      <c r="I51" s="107"/>
      <c r="J51" s="107">
        <f>SUM(C51:F51)</f>
        <v>321.5</v>
      </c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3"/>
      <c r="AB51" s="111"/>
    </row>
    <row r="52" spans="1:28" ht="16.95" customHeight="1" thickBot="1" x14ac:dyDescent="0.35">
      <c r="A52" s="129" t="s">
        <v>41</v>
      </c>
      <c r="B52" s="129"/>
      <c r="C52" s="107"/>
      <c r="D52" s="107"/>
      <c r="E52" s="107"/>
      <c r="F52" s="107"/>
      <c r="G52" s="107"/>
      <c r="H52" s="107"/>
      <c r="I52" s="107"/>
      <c r="J52" s="107">
        <f t="shared" ref="J52" si="4">C52+D52+F52+E52</f>
        <v>0</v>
      </c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3"/>
      <c r="AB52" s="111"/>
    </row>
    <row r="53" spans="1:28" ht="16.95" customHeight="1" thickBot="1" x14ac:dyDescent="0.35">
      <c r="A53" s="122" t="s">
        <v>42</v>
      </c>
      <c r="B53" s="122"/>
      <c r="C53" s="107"/>
      <c r="D53" s="107"/>
      <c r="E53" s="114"/>
      <c r="F53" s="114"/>
      <c r="G53" s="107"/>
      <c r="H53" s="107"/>
      <c r="I53" s="115">
        <f>SUM(I10:I49)</f>
        <v>254.5</v>
      </c>
      <c r="J53" s="107">
        <f>SUM(J10:J49)</f>
        <v>218.5</v>
      </c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3"/>
      <c r="AB53" s="111"/>
    </row>
    <row r="54" spans="1:28" ht="16.2" thickBot="1" x14ac:dyDescent="0.35">
      <c r="A54" s="51"/>
      <c r="B54" s="51"/>
      <c r="C54" s="116"/>
      <c r="D54" s="116"/>
      <c r="E54" s="116"/>
      <c r="F54" s="116"/>
      <c r="G54" s="116"/>
      <c r="H54" s="116"/>
      <c r="I54" s="116"/>
      <c r="J54" s="116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3"/>
      <c r="AB54" s="111"/>
    </row>
    <row r="55" spans="1:28" ht="16.2" thickBot="1" x14ac:dyDescent="0.35">
      <c r="A55" s="123" t="s">
        <v>43</v>
      </c>
      <c r="B55" s="123"/>
      <c r="C55" s="107">
        <f>135*3</f>
        <v>405</v>
      </c>
      <c r="D55" s="116"/>
      <c r="E55" s="116"/>
      <c r="F55" s="116"/>
      <c r="G55" s="116"/>
      <c r="H55" s="116"/>
      <c r="I55" s="116"/>
      <c r="J55" s="116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3"/>
      <c r="AB55" s="111"/>
    </row>
    <row r="56" spans="1:28" ht="16.2" thickBot="1" x14ac:dyDescent="0.35">
      <c r="A56" s="124" t="s">
        <v>44</v>
      </c>
      <c r="B56" s="124"/>
      <c r="C56" s="107">
        <f>C55-J53</f>
        <v>186.5</v>
      </c>
      <c r="D56" s="116"/>
      <c r="E56" s="116"/>
      <c r="F56" s="116"/>
      <c r="G56" s="116"/>
      <c r="H56" s="116"/>
      <c r="I56" s="116"/>
      <c r="J56" s="116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3"/>
      <c r="AB56" s="111"/>
    </row>
    <row r="57" spans="1:28" ht="15.6" x14ac:dyDescent="0.3">
      <c r="A57" s="52"/>
      <c r="B57" s="51"/>
      <c r="C57" s="88"/>
      <c r="D57" s="88"/>
      <c r="E57" s="88"/>
      <c r="F57" s="88"/>
      <c r="G57" s="51"/>
      <c r="H57" s="82"/>
      <c r="I57" s="96"/>
      <c r="J57" s="96"/>
      <c r="AA57" s="76"/>
    </row>
    <row r="58" spans="1:28" x14ac:dyDescent="0.3">
      <c r="D58" s="89"/>
      <c r="E58" s="89"/>
      <c r="F58" s="89"/>
    </row>
    <row r="59" spans="1:28" s="53" customFormat="1" ht="13.8" x14ac:dyDescent="0.3">
      <c r="A59" s="54"/>
      <c r="C59" s="71"/>
      <c r="D59" s="71"/>
      <c r="E59" s="71"/>
      <c r="F59" s="71"/>
      <c r="H59" s="83"/>
      <c r="I59" s="97"/>
      <c r="J59" s="97"/>
      <c r="N59" s="55"/>
      <c r="R59" s="55"/>
      <c r="V59" s="55"/>
      <c r="Z59" s="55"/>
      <c r="AA59" s="77"/>
    </row>
    <row r="60" spans="1:28" s="53" customFormat="1" ht="13.8" x14ac:dyDescent="0.3">
      <c r="C60" s="71"/>
      <c r="D60" s="71"/>
      <c r="E60" s="71"/>
      <c r="F60" s="71"/>
      <c r="H60" s="83"/>
      <c r="I60" s="97"/>
      <c r="J60" s="97"/>
      <c r="N60" s="55"/>
      <c r="R60" s="55"/>
      <c r="V60" s="55"/>
      <c r="Z60" s="55"/>
      <c r="AA60" s="77"/>
    </row>
    <row r="61" spans="1:28" s="53" customFormat="1" ht="13.8" x14ac:dyDescent="0.3">
      <c r="C61" s="71"/>
      <c r="D61" s="71"/>
      <c r="E61" s="71"/>
      <c r="F61" s="71"/>
      <c r="H61" s="83"/>
      <c r="I61" s="97"/>
      <c r="J61" s="97"/>
      <c r="N61" s="55"/>
      <c r="R61" s="55"/>
      <c r="V61" s="55"/>
      <c r="Z61" s="55"/>
      <c r="AA61" s="77"/>
    </row>
  </sheetData>
  <mergeCells count="21">
    <mergeCell ref="A55:B55"/>
    <mergeCell ref="A56:B56"/>
    <mergeCell ref="AA7:AA8"/>
    <mergeCell ref="AB7:AB8"/>
    <mergeCell ref="A50:B50"/>
    <mergeCell ref="A51:B51"/>
    <mergeCell ref="A52:B52"/>
    <mergeCell ref="A7:A8"/>
    <mergeCell ref="B7:B8"/>
    <mergeCell ref="C7:F7"/>
    <mergeCell ref="G7:G8"/>
    <mergeCell ref="H7:H8"/>
    <mergeCell ref="I7:I8"/>
    <mergeCell ref="J7:J8"/>
    <mergeCell ref="K7:Z7"/>
    <mergeCell ref="D1:L1"/>
    <mergeCell ref="K6:R6"/>
    <mergeCell ref="A1:B1"/>
    <mergeCell ref="A2:B2"/>
    <mergeCell ref="A53:B53"/>
    <mergeCell ref="F2:J2"/>
  </mergeCells>
  <conditionalFormatting sqref="H19">
    <cfRule type="containsText" dxfId="7" priority="9" operator="containsText" text="En cours">
      <formula>NOT(ISERROR(SEARCH("En cours",H19)))</formula>
    </cfRule>
  </conditionalFormatting>
  <conditionalFormatting sqref="H9:H49">
    <cfRule type="containsText" dxfId="6" priority="10" operator="containsText" text="En attente">
      <formula>NOT(ISERROR(SEARCH("En attente",H9)))</formula>
    </cfRule>
    <cfRule type="containsText" dxfId="5" priority="11" operator="containsText" text="En cours">
      <formula>NOT(ISERROR(SEARCH("En cours",H9)))</formula>
    </cfRule>
    <cfRule type="containsText" dxfId="4" priority="12" operator="containsText" text="Terminé">
      <formula>NOT(ISERROR(SEARCH("Terminé",H9)))</formula>
    </cfRule>
  </conditionalFormatting>
  <conditionalFormatting sqref="C9:F49">
    <cfRule type="cellIs" dxfId="3" priority="13" operator="equal">
      <formula>0</formula>
    </cfRule>
    <cfRule type="expression" dxfId="2" priority="14">
      <formula>$H9="Terminé"</formula>
    </cfRule>
  </conditionalFormatting>
  <conditionalFormatting sqref="C9:F49">
    <cfRule type="expression" dxfId="1" priority="15">
      <formula>$H9="En cours"</formula>
    </cfRule>
    <cfRule type="expression" dxfId="0" priority="16">
      <formula>$H9="En attente"</formula>
    </cfRule>
  </conditionalFormatting>
  <dataValidations count="1">
    <dataValidation type="list" allowBlank="1" showErrorMessage="1" sqref="H9:H49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scale="4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025" width="10.6640625" style="1" customWidth="1"/>
  </cols>
  <sheetData>
    <row r="1" spans="1:2" x14ac:dyDescent="0.3">
      <c r="A1" s="56" t="s">
        <v>5</v>
      </c>
      <c r="B1" s="56">
        <v>75</v>
      </c>
    </row>
    <row r="2" spans="1:2" x14ac:dyDescent="0.3">
      <c r="A2" s="1" t="s">
        <v>3</v>
      </c>
      <c r="B2" s="1">
        <v>100</v>
      </c>
    </row>
    <row r="3" spans="1:2" x14ac:dyDescent="0.3">
      <c r="A3" s="1" t="s">
        <v>1</v>
      </c>
      <c r="B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workbookViewId="0"/>
  </sheetViews>
  <sheetFormatPr baseColWidth="10" defaultColWidth="8.77734375" defaultRowHeight="14.4" x14ac:dyDescent="0.3"/>
  <cols>
    <col min="1" max="1025" width="10.6640625" style="1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3</cp:revision>
  <cp:lastPrinted>2020-02-13T00:39:03Z</cp:lastPrinted>
  <dcterms:created xsi:type="dcterms:W3CDTF">2014-10-15T22:31:15Z</dcterms:created>
  <dcterms:modified xsi:type="dcterms:W3CDTF">2020-02-18T22:54:42Z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