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ynthese_pertes" sheetId="6" r:id="rId1"/>
    <sheet name="FACET" sheetId="1" r:id="rId2"/>
    <sheet name="GAF_0010" sheetId="2" r:id="rId3"/>
    <sheet name="GFC_LY" sheetId="3" r:id="rId4"/>
    <sheet name="arbre_decision_0010" sheetId="4" r:id="rId5"/>
    <sheet name="arbre_decision_0012" sheetId="7" r:id="rId6"/>
  </sheets>
  <calcPr calcId="145621"/>
</workbook>
</file>

<file path=xl/calcChain.xml><?xml version="1.0" encoding="utf-8"?>
<calcChain xmlns="http://schemas.openxmlformats.org/spreadsheetml/2006/main">
  <c r="F14" i="6" l="1"/>
  <c r="B14" i="6"/>
  <c r="C14" i="6"/>
  <c r="D14" i="6"/>
  <c r="E14" i="6"/>
  <c r="G4" i="6"/>
  <c r="G5" i="6"/>
  <c r="G6" i="6"/>
  <c r="G7" i="6"/>
  <c r="G8" i="6"/>
  <c r="G9" i="6"/>
  <c r="G10" i="6"/>
  <c r="G11" i="6"/>
  <c r="G12" i="6"/>
  <c r="G13" i="6"/>
  <c r="G14" i="6" s="1"/>
  <c r="G3" i="6"/>
  <c r="F4" i="6"/>
  <c r="F5" i="6"/>
  <c r="F6" i="6"/>
  <c r="F7" i="6"/>
  <c r="F8" i="6"/>
  <c r="F9" i="6"/>
  <c r="F10" i="6"/>
  <c r="F11" i="6"/>
  <c r="F12" i="6"/>
  <c r="F13" i="6"/>
  <c r="F3" i="6"/>
  <c r="M18" i="3" l="1"/>
  <c r="M17" i="3"/>
  <c r="C4" i="6" l="1"/>
  <c r="C5" i="6"/>
  <c r="C6" i="6"/>
  <c r="C7" i="6"/>
  <c r="C8" i="6"/>
  <c r="C9" i="6"/>
  <c r="C10" i="6"/>
  <c r="C11" i="6"/>
  <c r="C12" i="6"/>
  <c r="C13" i="6"/>
  <c r="C3" i="6"/>
  <c r="B4" i="6"/>
  <c r="D4" i="6"/>
  <c r="E4" i="6"/>
  <c r="B5" i="6"/>
  <c r="D5" i="6"/>
  <c r="E5" i="6"/>
  <c r="B6" i="6"/>
  <c r="D6" i="6"/>
  <c r="E6" i="6"/>
  <c r="B7" i="6"/>
  <c r="D7" i="6"/>
  <c r="E7" i="6"/>
  <c r="B8" i="6"/>
  <c r="D8" i="6"/>
  <c r="E8" i="6"/>
  <c r="B9" i="6"/>
  <c r="D9" i="6"/>
  <c r="E9" i="6"/>
  <c r="B10" i="6"/>
  <c r="D10" i="6"/>
  <c r="E10" i="6"/>
  <c r="B11" i="6"/>
  <c r="D11" i="6"/>
  <c r="E11" i="6"/>
  <c r="B12" i="6"/>
  <c r="D12" i="6"/>
  <c r="E12" i="6"/>
  <c r="B13" i="6"/>
  <c r="D13" i="6"/>
  <c r="E13" i="6"/>
  <c r="E3" i="6"/>
  <c r="D3" i="6"/>
  <c r="B3" i="6"/>
</calcChain>
</file>

<file path=xl/sharedStrings.xml><?xml version="1.0" encoding="utf-8"?>
<sst xmlns="http://schemas.openxmlformats.org/spreadsheetml/2006/main" count="142" uniqueCount="65">
  <si>
    <t>total</t>
  </si>
  <si>
    <t>NoData</t>
  </si>
  <si>
    <t>NF</t>
  </si>
  <si>
    <t>ND</t>
  </si>
  <si>
    <t>Eau</t>
  </si>
  <si>
    <t>FP</t>
  </si>
  <si>
    <t>FS</t>
  </si>
  <si>
    <t>FM</t>
  </si>
  <si>
    <t>P_P_0005</t>
  </si>
  <si>
    <t>P_S_0005</t>
  </si>
  <si>
    <t>P_M_0005</t>
  </si>
  <si>
    <t>P_P_0510</t>
  </si>
  <si>
    <t>P_S_0510</t>
  </si>
  <si>
    <t>P_M_0510</t>
  </si>
  <si>
    <t>prv</t>
  </si>
  <si>
    <t>KOUILOU</t>
  </si>
  <si>
    <t>NIARI</t>
  </si>
  <si>
    <t>BOUENZA</t>
  </si>
  <si>
    <t>LEKOUMOU</t>
  </si>
  <si>
    <t>POOL</t>
  </si>
  <si>
    <t>PLATEAUX</t>
  </si>
  <si>
    <t>CUVETTE</t>
  </si>
  <si>
    <t>CUVETTE OUEST</t>
  </si>
  <si>
    <t>SANGHA</t>
  </si>
  <si>
    <t>LIKOUALA</t>
  </si>
  <si>
    <t>TOTAL</t>
  </si>
  <si>
    <t>F</t>
  </si>
  <si>
    <t>F_TC</t>
  </si>
  <si>
    <t>F_ZH</t>
  </si>
  <si>
    <t>F_S</t>
  </si>
  <si>
    <t>F_If</t>
  </si>
  <si>
    <t>F_Au</t>
  </si>
  <si>
    <t>Gain</t>
  </si>
  <si>
    <t>Nuage</t>
  </si>
  <si>
    <t>NL</t>
  </si>
  <si>
    <t>An_1</t>
  </si>
  <si>
    <t>An_2</t>
  </si>
  <si>
    <t>An_3</t>
  </si>
  <si>
    <t>An_4</t>
  </si>
  <si>
    <t>An_5</t>
  </si>
  <si>
    <t>An_6</t>
  </si>
  <si>
    <t>An_7</t>
  </si>
  <si>
    <t>An_8</t>
  </si>
  <si>
    <t>An_9</t>
  </si>
  <si>
    <t>An_10</t>
  </si>
  <si>
    <t>An_11</t>
  </si>
  <si>
    <t>An_12</t>
  </si>
  <si>
    <t>An_13</t>
  </si>
  <si>
    <t>no_data</t>
  </si>
  <si>
    <t>autre</t>
  </si>
  <si>
    <t>eau</t>
  </si>
  <si>
    <t>PP</t>
  </si>
  <si>
    <t>PS</t>
  </si>
  <si>
    <t>PM</t>
  </si>
  <si>
    <t>rout_gaf</t>
  </si>
  <si>
    <t>routes_gaf</t>
  </si>
  <si>
    <t>Departement</t>
  </si>
  <si>
    <t>Pertes de foret en hectares</t>
  </si>
  <si>
    <t>NB: R2=0.37 means trend not  really significant</t>
  </si>
  <si>
    <t>AD_0010</t>
  </si>
  <si>
    <t>FACET_0010</t>
  </si>
  <si>
    <t>GAF_0010</t>
  </si>
  <si>
    <t>GFC_0010</t>
  </si>
  <si>
    <t>GFC_0012</t>
  </si>
  <si>
    <t>AD_0012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</si>
</sst>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Pertes annuelles en fonction des produits et périodes choisis</a:t>
            </a:r>
          </a:p>
          <a:p>
            <a:pPr>
              <a:defRPr sz="1200" b="0"/>
            </a:pPr>
            <a:r>
              <a:rPr lang="en-US" sz="1200" b="0"/>
              <a:t>(ha/an)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15470551388177"/>
          <c:y val="0.20741760129474207"/>
          <c:w val="0.86291695786547395"/>
          <c:h val="0.55981326720705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synthese_pertes!$A$14</c:f>
              <c:strCache>
                <c:ptCount val="1"/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synthese_pertes!$B$14:$G$14</c:f>
              <c:numCache>
                <c:formatCode>General</c:formatCode>
                <c:ptCount val="6"/>
                <c:pt idx="0">
                  <c:v>16990.308000000001</c:v>
                </c:pt>
                <c:pt idx="1">
                  <c:v>11245.203000000003</c:v>
                </c:pt>
                <c:pt idx="2">
                  <c:v>24636.977999999999</c:v>
                </c:pt>
                <c:pt idx="3">
                  <c:v>12681.656999999999</c:v>
                </c:pt>
                <c:pt idx="4">
                  <c:v>25644.554999999997</c:v>
                </c:pt>
                <c:pt idx="5">
                  <c:v>13326.232499999998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17920"/>
        <c:axId val="86019456"/>
      </c:barChart>
      <c:catAx>
        <c:axId val="860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6019456"/>
        <c:crosses val="autoZero"/>
        <c:auto val="1"/>
        <c:lblAlgn val="ctr"/>
        <c:lblOffset val="100"/>
        <c:noMultiLvlLbl val="0"/>
      </c:catAx>
      <c:valAx>
        <c:axId val="860194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601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synthese_pertes!$A$3</c:f>
              <c:strCache>
                <c:ptCount val="1"/>
                <c:pt idx="0">
                  <c:v>KOUILOU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synthese_pertes!$B$3:$G$3</c:f>
              <c:numCache>
                <c:formatCode>General</c:formatCode>
                <c:ptCount val="6"/>
                <c:pt idx="0">
                  <c:v>14663.52</c:v>
                </c:pt>
                <c:pt idx="1">
                  <c:v>19391.940000000002</c:v>
                </c:pt>
                <c:pt idx="2">
                  <c:v>35585.910000000003</c:v>
                </c:pt>
                <c:pt idx="3">
                  <c:v>14298.749999999998</c:v>
                </c:pt>
                <c:pt idx="4">
                  <c:v>40321.08</c:v>
                </c:pt>
                <c:pt idx="5">
                  <c:v>17046.27</c:v>
                </c:pt>
              </c:numCache>
            </c:numRef>
          </c:val>
        </c:ser>
        <c:ser>
          <c:idx val="1"/>
          <c:order val="1"/>
          <c:tx>
            <c:strRef>
              <c:f>synthese_pertes!$A$4</c:f>
              <c:strCache>
                <c:ptCount val="1"/>
                <c:pt idx="0">
                  <c:v>NIARI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synthese_pertes!$B$4:$G$4</c:f>
              <c:numCache>
                <c:formatCode>General</c:formatCode>
                <c:ptCount val="6"/>
                <c:pt idx="0">
                  <c:v>12705.66</c:v>
                </c:pt>
                <c:pt idx="1">
                  <c:v>28636.560000000001</c:v>
                </c:pt>
                <c:pt idx="2">
                  <c:v>25877.43</c:v>
                </c:pt>
                <c:pt idx="3">
                  <c:v>10280.34</c:v>
                </c:pt>
                <c:pt idx="4">
                  <c:v>33194.700000000004</c:v>
                </c:pt>
                <c:pt idx="5">
                  <c:v>13247.46</c:v>
                </c:pt>
              </c:numCache>
            </c:numRef>
          </c:val>
        </c:ser>
        <c:ser>
          <c:idx val="2"/>
          <c:order val="2"/>
          <c:tx>
            <c:strRef>
              <c:f>synthese_pertes!$A$5</c:f>
              <c:strCache>
                <c:ptCount val="1"/>
                <c:pt idx="0">
                  <c:v>BOUENZA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synthese_pertes!$B$5:$G$5</c:f>
              <c:numCache>
                <c:formatCode>General</c:formatCode>
                <c:ptCount val="6"/>
                <c:pt idx="0">
                  <c:v>4177.8900000000003</c:v>
                </c:pt>
                <c:pt idx="1">
                  <c:v>7652.34</c:v>
                </c:pt>
                <c:pt idx="2">
                  <c:v>9493.11</c:v>
                </c:pt>
                <c:pt idx="3">
                  <c:v>1142.28</c:v>
                </c:pt>
                <c:pt idx="4">
                  <c:v>14153.58</c:v>
                </c:pt>
                <c:pt idx="5">
                  <c:v>2787.39</c:v>
                </c:pt>
              </c:numCache>
            </c:numRef>
          </c:val>
        </c:ser>
        <c:ser>
          <c:idx val="3"/>
          <c:order val="3"/>
          <c:tx>
            <c:strRef>
              <c:f>synthese_pertes!$A$6</c:f>
              <c:strCache>
                <c:ptCount val="1"/>
                <c:pt idx="0">
                  <c:v>LEKOUMOU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synthese_pertes!$B$6:$G$6</c:f>
              <c:numCache>
                <c:formatCode>General</c:formatCode>
                <c:ptCount val="6"/>
                <c:pt idx="0">
                  <c:v>10478.16</c:v>
                </c:pt>
                <c:pt idx="1">
                  <c:v>14839.289999999999</c:v>
                </c:pt>
                <c:pt idx="2">
                  <c:v>15293.880000000003</c:v>
                </c:pt>
                <c:pt idx="3">
                  <c:v>9328.59</c:v>
                </c:pt>
                <c:pt idx="4">
                  <c:v>21849.570000000003</c:v>
                </c:pt>
                <c:pt idx="5">
                  <c:v>12597.66</c:v>
                </c:pt>
              </c:numCache>
            </c:numRef>
          </c:val>
        </c:ser>
        <c:ser>
          <c:idx val="4"/>
          <c:order val="4"/>
          <c:tx>
            <c:strRef>
              <c:f>synthese_pertes!$A$7</c:f>
              <c:strCache>
                <c:ptCount val="1"/>
                <c:pt idx="0">
                  <c:v>POOL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synthese_pertes!$B$7:$G$7</c:f>
              <c:numCache>
                <c:formatCode>General</c:formatCode>
                <c:ptCount val="6"/>
                <c:pt idx="0">
                  <c:v>26049.24</c:v>
                </c:pt>
                <c:pt idx="1">
                  <c:v>14469.660000000002</c:v>
                </c:pt>
                <c:pt idx="2">
                  <c:v>39975.57</c:v>
                </c:pt>
                <c:pt idx="3">
                  <c:v>10984.86</c:v>
                </c:pt>
                <c:pt idx="4">
                  <c:v>44963.82</c:v>
                </c:pt>
                <c:pt idx="5">
                  <c:v>13584.06</c:v>
                </c:pt>
              </c:numCache>
            </c:numRef>
          </c:val>
        </c:ser>
        <c:ser>
          <c:idx val="5"/>
          <c:order val="5"/>
          <c:tx>
            <c:strRef>
              <c:f>synthese_pertes!$A$8</c:f>
              <c:strCache>
                <c:ptCount val="1"/>
                <c:pt idx="0">
                  <c:v>PLATEAUX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synthese_pertes!$B$8:$G$8</c:f>
              <c:numCache>
                <c:formatCode>General</c:formatCode>
                <c:ptCount val="6"/>
                <c:pt idx="0">
                  <c:v>27306.54</c:v>
                </c:pt>
                <c:pt idx="1">
                  <c:v>13981.41</c:v>
                </c:pt>
                <c:pt idx="2">
                  <c:v>24537.15</c:v>
                </c:pt>
                <c:pt idx="3">
                  <c:v>15545.25</c:v>
                </c:pt>
                <c:pt idx="4">
                  <c:v>29884.86</c:v>
                </c:pt>
                <c:pt idx="5">
                  <c:v>18862.379999999997</c:v>
                </c:pt>
              </c:numCache>
            </c:numRef>
          </c:val>
        </c:ser>
        <c:ser>
          <c:idx val="6"/>
          <c:order val="6"/>
          <c:tx>
            <c:strRef>
              <c:f>synthese_pertes!$A$9</c:f>
              <c:strCache>
                <c:ptCount val="1"/>
                <c:pt idx="0">
                  <c:v>CUVETTE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synthese_pertes!$B$9:$G$9</c:f>
              <c:numCache>
                <c:formatCode>General</c:formatCode>
                <c:ptCount val="6"/>
                <c:pt idx="0">
                  <c:v>14996.52</c:v>
                </c:pt>
                <c:pt idx="1">
                  <c:v>4061.6099999999988</c:v>
                </c:pt>
                <c:pt idx="2">
                  <c:v>20198.61</c:v>
                </c:pt>
                <c:pt idx="3">
                  <c:v>9895.2300000000014</c:v>
                </c:pt>
                <c:pt idx="4">
                  <c:v>26597.61</c:v>
                </c:pt>
                <c:pt idx="5">
                  <c:v>13721.490000000002</c:v>
                </c:pt>
              </c:numCache>
            </c:numRef>
          </c:val>
        </c:ser>
        <c:ser>
          <c:idx val="7"/>
          <c:order val="7"/>
          <c:tx>
            <c:strRef>
              <c:f>synthese_pertes!$A$10</c:f>
              <c:strCache>
                <c:ptCount val="1"/>
                <c:pt idx="0">
                  <c:v>CUVETTE OUEST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synthese_pertes!$B$10:$G$10</c:f>
              <c:numCache>
                <c:formatCode>General</c:formatCode>
                <c:ptCount val="6"/>
                <c:pt idx="0">
                  <c:v>15184.530000000002</c:v>
                </c:pt>
                <c:pt idx="1">
                  <c:v>5772.6900000000005</c:v>
                </c:pt>
                <c:pt idx="2">
                  <c:v>16774.29</c:v>
                </c:pt>
                <c:pt idx="3">
                  <c:v>12219.39</c:v>
                </c:pt>
                <c:pt idx="4">
                  <c:v>20641.77</c:v>
                </c:pt>
                <c:pt idx="5">
                  <c:v>14545.169999999998</c:v>
                </c:pt>
              </c:numCache>
            </c:numRef>
          </c:val>
        </c:ser>
        <c:ser>
          <c:idx val="8"/>
          <c:order val="8"/>
          <c:tx>
            <c:strRef>
              <c:f>synthese_pertes!$A$11</c:f>
              <c:strCache>
                <c:ptCount val="1"/>
                <c:pt idx="0">
                  <c:v>SANGHA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synthese_pertes!$B$11:$G$11</c:f>
              <c:numCache>
                <c:formatCode>General</c:formatCode>
                <c:ptCount val="6"/>
                <c:pt idx="0">
                  <c:v>13643.280000000002</c:v>
                </c:pt>
                <c:pt idx="1">
                  <c:v>-3156.3899999999994</c:v>
                </c:pt>
                <c:pt idx="2">
                  <c:v>19358.46</c:v>
                </c:pt>
                <c:pt idx="3">
                  <c:v>14345.73</c:v>
                </c:pt>
                <c:pt idx="4">
                  <c:v>23829.929999999997</c:v>
                </c:pt>
                <c:pt idx="5">
                  <c:v>16883.46</c:v>
                </c:pt>
              </c:numCache>
            </c:numRef>
          </c:val>
        </c:ser>
        <c:ser>
          <c:idx val="9"/>
          <c:order val="9"/>
          <c:tx>
            <c:strRef>
              <c:f>synthese_pertes!$A$12</c:f>
              <c:strCache>
                <c:ptCount val="1"/>
                <c:pt idx="0">
                  <c:v>LIKOUALA</c:v>
                </c:pt>
              </c:strCache>
            </c:strRef>
          </c:tx>
          <c:invertIfNegative val="0"/>
          <c:cat>
            <c:strRef>
              <c:f>synthese_pertes!$B$2:$G$2</c:f>
              <c:strCache>
                <c:ptCount val="6"/>
                <c:pt idx="0">
                  <c:v>FACET_0010</c:v>
                </c:pt>
                <c:pt idx="1">
                  <c:v>GAF_0010</c:v>
                </c:pt>
                <c:pt idx="2">
                  <c:v>GFC_0010</c:v>
                </c:pt>
                <c:pt idx="3">
                  <c:v>AD_0010</c:v>
                </c:pt>
                <c:pt idx="4">
                  <c:v>GFC_0012</c:v>
                </c:pt>
                <c:pt idx="5">
                  <c:v>AD_0012</c:v>
                </c:pt>
              </c:strCache>
            </c:strRef>
          </c:cat>
          <c:val>
            <c:numRef>
              <c:f>synthese_pertes!$B$12:$G$12</c:f>
              <c:numCache>
                <c:formatCode>General</c:formatCode>
                <c:ptCount val="6"/>
                <c:pt idx="0">
                  <c:v>30697.739999999998</c:v>
                </c:pt>
                <c:pt idx="1">
                  <c:v>6802.92</c:v>
                </c:pt>
                <c:pt idx="2">
                  <c:v>39275.370000000003</c:v>
                </c:pt>
                <c:pt idx="3">
                  <c:v>28776.15</c:v>
                </c:pt>
                <c:pt idx="4">
                  <c:v>52297.740000000005</c:v>
                </c:pt>
                <c:pt idx="5">
                  <c:v>36639.449999999997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10944"/>
        <c:axId val="87412736"/>
      </c:barChart>
      <c:catAx>
        <c:axId val="874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87412736"/>
        <c:crosses val="autoZero"/>
        <c:auto val="1"/>
        <c:lblAlgn val="ctr"/>
        <c:lblOffset val="100"/>
        <c:noMultiLvlLbl val="0"/>
      </c:catAx>
      <c:valAx>
        <c:axId val="874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4004168596573"/>
          <c:y val="0.10984870521758029"/>
          <c:w val="0.73253628222942724"/>
          <c:h val="0.738336258923048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GFC_LY!$D$1:$P$1</c:f>
              <c:strCache>
                <c:ptCount val="13"/>
                <c:pt idx="0">
                  <c:v>An_1</c:v>
                </c:pt>
                <c:pt idx="1">
                  <c:v>An_2</c:v>
                </c:pt>
                <c:pt idx="2">
                  <c:v>An_3</c:v>
                </c:pt>
                <c:pt idx="3">
                  <c:v>An_4</c:v>
                </c:pt>
                <c:pt idx="4">
                  <c:v>An_5</c:v>
                </c:pt>
                <c:pt idx="5">
                  <c:v>An_6</c:v>
                </c:pt>
                <c:pt idx="6">
                  <c:v>An_7</c:v>
                </c:pt>
                <c:pt idx="7">
                  <c:v>An_8</c:v>
                </c:pt>
                <c:pt idx="8">
                  <c:v>An_9</c:v>
                </c:pt>
                <c:pt idx="9">
                  <c:v>An_10</c:v>
                </c:pt>
                <c:pt idx="10">
                  <c:v>An_11</c:v>
                </c:pt>
                <c:pt idx="11">
                  <c:v>An_12</c:v>
                </c:pt>
                <c:pt idx="12">
                  <c:v>An_13</c:v>
                </c:pt>
              </c:strCache>
            </c:strRef>
          </c:cat>
          <c:val>
            <c:numRef>
              <c:f>GFC_LY!$D$12:$P$12</c:f>
              <c:numCache>
                <c:formatCode>General</c:formatCode>
                <c:ptCount val="13"/>
                <c:pt idx="0">
                  <c:v>27953.01</c:v>
                </c:pt>
                <c:pt idx="1">
                  <c:v>25168.41</c:v>
                </c:pt>
                <c:pt idx="2">
                  <c:v>19100.97</c:v>
                </c:pt>
                <c:pt idx="3">
                  <c:v>14312.16</c:v>
                </c:pt>
                <c:pt idx="4">
                  <c:v>19432.89</c:v>
                </c:pt>
                <c:pt idx="5">
                  <c:v>23022.54</c:v>
                </c:pt>
                <c:pt idx="6">
                  <c:v>30696.12</c:v>
                </c:pt>
                <c:pt idx="7">
                  <c:v>18910.439999999999</c:v>
                </c:pt>
                <c:pt idx="8">
                  <c:v>20832.3</c:v>
                </c:pt>
                <c:pt idx="9">
                  <c:v>46940.94</c:v>
                </c:pt>
                <c:pt idx="10">
                  <c:v>30087.45</c:v>
                </c:pt>
                <c:pt idx="11">
                  <c:v>31277.43</c:v>
                </c:pt>
                <c:pt idx="12">
                  <c:v>50919.839999999997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80768"/>
        <c:axId val="91682304"/>
      </c:barChart>
      <c:catAx>
        <c:axId val="9168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1682304"/>
        <c:crosses val="autoZero"/>
        <c:auto val="1"/>
        <c:lblAlgn val="ctr"/>
        <c:lblOffset val="100"/>
        <c:noMultiLvlLbl val="0"/>
      </c:catAx>
      <c:valAx>
        <c:axId val="916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8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133349</xdr:rowOff>
    </xdr:from>
    <xdr:to>
      <xdr:col>14</xdr:col>
      <xdr:colOff>266700</xdr:colOff>
      <xdr:row>26</xdr:row>
      <xdr:rowOff>23812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657225</xdr:colOff>
      <xdr:row>15</xdr:row>
      <xdr:rowOff>152399</xdr:rowOff>
    </xdr:from>
    <xdr:to>
      <xdr:col>8</xdr:col>
      <xdr:colOff>76200</xdr:colOff>
      <xdr:row>33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12</xdr:row>
      <xdr:rowOff>28576</xdr:rowOff>
    </xdr:from>
    <xdr:to>
      <xdr:col>9</xdr:col>
      <xdr:colOff>428625</xdr:colOff>
      <xdr:row>27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topLeftCell="A8" workbookViewId="0">
      <selection activeCell="J27" sqref="J27"/>
    </sheetView>
  </sheetViews>
  <sheetFormatPr defaultRowHeight="15" x14ac:dyDescent="0.25"/>
  <cols>
    <col min="1" max="1" width="15" bestFit="1" customWidth="1"/>
    <col min="2" max="8" width="14.85546875" customWidth="1"/>
    <col min="9" max="9" width="14.7109375" bestFit="1" customWidth="1"/>
  </cols>
  <sheetData>
    <row r="1" spans="1:9" x14ac:dyDescent="0.25">
      <c r="B1" s="11" t="s">
        <v>57</v>
      </c>
      <c r="C1" s="11"/>
      <c r="D1" s="11"/>
      <c r="E1" s="11"/>
      <c r="F1" s="7"/>
      <c r="G1" s="7"/>
      <c r="H1" s="6"/>
      <c r="I1" s="6"/>
    </row>
    <row r="2" spans="1:9" x14ac:dyDescent="0.25">
      <c r="A2" s="4" t="s">
        <v>56</v>
      </c>
      <c r="B2" s="5" t="s">
        <v>60</v>
      </c>
      <c r="C2" s="5" t="s">
        <v>61</v>
      </c>
      <c r="D2" s="5" t="s">
        <v>62</v>
      </c>
      <c r="E2" s="8" t="s">
        <v>59</v>
      </c>
      <c r="F2" s="7" t="s">
        <v>63</v>
      </c>
      <c r="G2" s="8" t="s">
        <v>64</v>
      </c>
      <c r="H2" s="5"/>
      <c r="I2" s="5"/>
    </row>
    <row r="3" spans="1:9" x14ac:dyDescent="0.25">
      <c r="A3" t="s">
        <v>15</v>
      </c>
      <c r="B3" s="1">
        <f>SUM(FACET!J2:O2)</f>
        <v>14663.52</v>
      </c>
      <c r="C3" s="1">
        <f>SUM(GAF_0010!F2:J2)-GAF_0010!K2</f>
        <v>19391.940000000002</v>
      </c>
      <c r="D3" s="1">
        <f>SUM(GFC_LY!D2:M2)</f>
        <v>35585.910000000003</v>
      </c>
      <c r="E3" s="9">
        <f>SUM(arbre_decision_0010!I2:L2)</f>
        <v>14298.749999999998</v>
      </c>
      <c r="F3" s="1">
        <f>SUM(GFC_LY!D2:O2)</f>
        <v>40321.08</v>
      </c>
      <c r="G3" s="9">
        <f>SUM(arbre_decision_0012!I2:N2)</f>
        <v>17046.27</v>
      </c>
      <c r="H3" s="1"/>
      <c r="I3" s="1"/>
    </row>
    <row r="4" spans="1:9" x14ac:dyDescent="0.25">
      <c r="A4" t="s">
        <v>16</v>
      </c>
      <c r="B4" s="1">
        <f>SUM(FACET!J3:O3)</f>
        <v>12705.66</v>
      </c>
      <c r="C4" s="1">
        <f>SUM(GAF_0010!F3:J3)-GAF_0010!K3</f>
        <v>28636.560000000001</v>
      </c>
      <c r="D4" s="1">
        <f>SUM(GFC_LY!D3:M3)</f>
        <v>25877.43</v>
      </c>
      <c r="E4" s="9">
        <f>SUM(arbre_decision_0010!I3:L3)</f>
        <v>10280.34</v>
      </c>
      <c r="F4" s="1">
        <f>SUM(GFC_LY!D3:O3)</f>
        <v>33194.700000000004</v>
      </c>
      <c r="G4" s="9">
        <f>SUM(arbre_decision_0012!I3:N3)</f>
        <v>13247.46</v>
      </c>
      <c r="H4" s="1"/>
      <c r="I4" s="1"/>
    </row>
    <row r="5" spans="1:9" x14ac:dyDescent="0.25">
      <c r="A5" t="s">
        <v>17</v>
      </c>
      <c r="B5" s="1">
        <f>SUM(FACET!J4:O4)</f>
        <v>4177.8900000000003</v>
      </c>
      <c r="C5" s="1">
        <f>SUM(GAF_0010!F4:J4)-GAF_0010!K4</f>
        <v>7652.34</v>
      </c>
      <c r="D5" s="1">
        <f>SUM(GFC_LY!D4:M4)</f>
        <v>9493.11</v>
      </c>
      <c r="E5" s="9">
        <f>SUM(arbre_decision_0010!I4:L4)</f>
        <v>1142.28</v>
      </c>
      <c r="F5" s="1">
        <f>SUM(GFC_LY!D4:O4)</f>
        <v>14153.58</v>
      </c>
      <c r="G5" s="9">
        <f>SUM(arbre_decision_0012!I4:N4)</f>
        <v>2787.39</v>
      </c>
      <c r="H5" s="1"/>
      <c r="I5" s="1"/>
    </row>
    <row r="6" spans="1:9" x14ac:dyDescent="0.25">
      <c r="A6" t="s">
        <v>18</v>
      </c>
      <c r="B6" s="1">
        <f>SUM(FACET!J5:O5)</f>
        <v>10478.16</v>
      </c>
      <c r="C6" s="1">
        <f>SUM(GAF_0010!F5:J5)-GAF_0010!K5</f>
        <v>14839.289999999999</v>
      </c>
      <c r="D6" s="1">
        <f>SUM(GFC_LY!D5:M5)</f>
        <v>15293.880000000003</v>
      </c>
      <c r="E6" s="9">
        <f>SUM(arbre_decision_0010!I5:L5)</f>
        <v>9328.59</v>
      </c>
      <c r="F6" s="1">
        <f>SUM(GFC_LY!D5:O5)</f>
        <v>21849.570000000003</v>
      </c>
      <c r="G6" s="9">
        <f>SUM(arbre_decision_0012!I5:N5)</f>
        <v>12597.66</v>
      </c>
      <c r="H6" s="1"/>
      <c r="I6" s="1"/>
    </row>
    <row r="7" spans="1:9" x14ac:dyDescent="0.25">
      <c r="A7" t="s">
        <v>19</v>
      </c>
      <c r="B7" s="1">
        <f>SUM(FACET!J6:O6)</f>
        <v>26049.24</v>
      </c>
      <c r="C7" s="1">
        <f>SUM(GAF_0010!F6:J6)-GAF_0010!K6</f>
        <v>14469.660000000002</v>
      </c>
      <c r="D7" s="1">
        <f>SUM(GFC_LY!D6:M6)</f>
        <v>39975.57</v>
      </c>
      <c r="E7" s="9">
        <f>SUM(arbre_decision_0010!I6:L6)</f>
        <v>10984.86</v>
      </c>
      <c r="F7" s="1">
        <f>SUM(GFC_LY!D6:O6)</f>
        <v>44963.82</v>
      </c>
      <c r="G7" s="9">
        <f>SUM(arbre_decision_0012!I6:N6)</f>
        <v>13584.06</v>
      </c>
      <c r="H7" s="1"/>
      <c r="I7" s="1"/>
    </row>
    <row r="8" spans="1:9" x14ac:dyDescent="0.25">
      <c r="A8" t="s">
        <v>20</v>
      </c>
      <c r="B8" s="1">
        <f>SUM(FACET!J7:O7)</f>
        <v>27306.54</v>
      </c>
      <c r="C8" s="1">
        <f>SUM(GAF_0010!F7:J7)-GAF_0010!K7</f>
        <v>13981.41</v>
      </c>
      <c r="D8" s="1">
        <f>SUM(GFC_LY!D7:M7)</f>
        <v>24537.15</v>
      </c>
      <c r="E8" s="9">
        <f>SUM(arbre_decision_0010!I7:L7)</f>
        <v>15545.25</v>
      </c>
      <c r="F8" s="1">
        <f>SUM(GFC_LY!D7:O7)</f>
        <v>29884.86</v>
      </c>
      <c r="G8" s="9">
        <f>SUM(arbre_decision_0012!I7:N7)</f>
        <v>18862.379999999997</v>
      </c>
      <c r="H8" s="1"/>
      <c r="I8" s="1"/>
    </row>
    <row r="9" spans="1:9" x14ac:dyDescent="0.25">
      <c r="A9" t="s">
        <v>21</v>
      </c>
      <c r="B9" s="1">
        <f>SUM(FACET!J8:O8)</f>
        <v>14996.52</v>
      </c>
      <c r="C9" s="1">
        <f>SUM(GAF_0010!F8:J8)-GAF_0010!K8</f>
        <v>4061.6099999999988</v>
      </c>
      <c r="D9" s="1">
        <f>SUM(GFC_LY!D8:M8)</f>
        <v>20198.61</v>
      </c>
      <c r="E9" s="9">
        <f>SUM(arbre_decision_0010!I8:L8)</f>
        <v>9895.2300000000014</v>
      </c>
      <c r="F9" s="1">
        <f>SUM(GFC_LY!D8:O8)</f>
        <v>26597.61</v>
      </c>
      <c r="G9" s="9">
        <f>SUM(arbre_decision_0012!I8:N8)</f>
        <v>13721.490000000002</v>
      </c>
      <c r="H9" s="1"/>
      <c r="I9" s="1"/>
    </row>
    <row r="10" spans="1:9" x14ac:dyDescent="0.25">
      <c r="A10" t="s">
        <v>22</v>
      </c>
      <c r="B10" s="1">
        <f>SUM(FACET!J9:O9)</f>
        <v>15184.530000000002</v>
      </c>
      <c r="C10" s="1">
        <f>SUM(GAF_0010!F9:J9)-GAF_0010!K9</f>
        <v>5772.6900000000005</v>
      </c>
      <c r="D10" s="1">
        <f>SUM(GFC_LY!D9:M9)</f>
        <v>16774.29</v>
      </c>
      <c r="E10" s="9">
        <f>SUM(arbre_decision_0010!I9:L9)</f>
        <v>12219.39</v>
      </c>
      <c r="F10" s="1">
        <f>SUM(GFC_LY!D9:O9)</f>
        <v>20641.77</v>
      </c>
      <c r="G10" s="9">
        <f>SUM(arbre_decision_0012!I9:N9)</f>
        <v>14545.169999999998</v>
      </c>
      <c r="H10" s="1"/>
      <c r="I10" s="1"/>
    </row>
    <row r="11" spans="1:9" x14ac:dyDescent="0.25">
      <c r="A11" t="s">
        <v>23</v>
      </c>
      <c r="B11" s="1">
        <f>SUM(FACET!J10:O10)</f>
        <v>13643.280000000002</v>
      </c>
      <c r="C11" s="1">
        <f>SUM(GAF_0010!F10:J10)-GAF_0010!K10</f>
        <v>-3156.3899999999994</v>
      </c>
      <c r="D11" s="1">
        <f>SUM(GFC_LY!D10:M10)</f>
        <v>19358.46</v>
      </c>
      <c r="E11" s="9">
        <f>SUM(arbre_decision_0010!I10:L10)</f>
        <v>14345.73</v>
      </c>
      <c r="F11" s="1">
        <f>SUM(GFC_LY!D10:O10)</f>
        <v>23829.929999999997</v>
      </c>
      <c r="G11" s="9">
        <f>SUM(arbre_decision_0012!I10:N10)</f>
        <v>16883.46</v>
      </c>
      <c r="H11" s="1"/>
      <c r="I11" s="1"/>
    </row>
    <row r="12" spans="1:9" x14ac:dyDescent="0.25">
      <c r="A12" t="s">
        <v>24</v>
      </c>
      <c r="B12" s="1">
        <f>SUM(FACET!J11:O11)</f>
        <v>30697.739999999998</v>
      </c>
      <c r="C12" s="1">
        <f>SUM(GAF_0010!F11:J11)-GAF_0010!K11</f>
        <v>6802.92</v>
      </c>
      <c r="D12" s="1">
        <f>SUM(GFC_LY!D11:M11)</f>
        <v>39275.370000000003</v>
      </c>
      <c r="E12" s="9">
        <f>SUM(arbre_decision_0010!I11:L11)</f>
        <v>28776.15</v>
      </c>
      <c r="F12" s="1">
        <f>SUM(GFC_LY!D11:O11)</f>
        <v>52297.740000000005</v>
      </c>
      <c r="G12" s="9">
        <f>SUM(arbre_decision_0012!I11:N11)</f>
        <v>36639.449999999997</v>
      </c>
      <c r="H12" s="1"/>
      <c r="I12" s="1"/>
    </row>
    <row r="13" spans="1:9" x14ac:dyDescent="0.25">
      <c r="A13" s="2" t="s">
        <v>25</v>
      </c>
      <c r="B13" s="3">
        <f>SUM(FACET!J12:O12)</f>
        <v>169903.08000000002</v>
      </c>
      <c r="C13" s="3">
        <f>SUM(GAF_0010!F12:J12)-GAF_0010!K12</f>
        <v>112452.03000000003</v>
      </c>
      <c r="D13" s="3">
        <f>SUM(GFC_LY!D12:M12)</f>
        <v>246369.78</v>
      </c>
      <c r="E13" s="10">
        <f>SUM(arbre_decision_0010!I12:L12)</f>
        <v>126816.56999999999</v>
      </c>
      <c r="F13" s="3">
        <f>SUM(GFC_LY!D12:O12)</f>
        <v>307734.65999999997</v>
      </c>
      <c r="G13" s="10">
        <f>SUM(arbre_decision_0012!I12:N12)</f>
        <v>159914.78999999998</v>
      </c>
      <c r="H13" s="3"/>
      <c r="I13" s="3"/>
    </row>
    <row r="14" spans="1:9" x14ac:dyDescent="0.25">
      <c r="B14">
        <f t="shared" ref="B14:D14" si="0">B13/10</f>
        <v>16990.308000000001</v>
      </c>
      <c r="C14">
        <f t="shared" si="0"/>
        <v>11245.203000000003</v>
      </c>
      <c r="D14">
        <f t="shared" si="0"/>
        <v>24636.977999999999</v>
      </c>
      <c r="E14">
        <f>E13/10</f>
        <v>12681.656999999999</v>
      </c>
      <c r="F14">
        <f>F13/12</f>
        <v>25644.554999999997</v>
      </c>
      <c r="G14">
        <f>G13/12</f>
        <v>13326.232499999998</v>
      </c>
    </row>
  </sheetData>
  <mergeCells count="1">
    <mergeCell ref="B1:E1"/>
  </mergeCells>
  <pageMargins left="0.7" right="0.7" top="0.75" bottom="0.75" header="0.3" footer="0.3"/>
  <pageSetup paperSize="9" orientation="portrait" horizontalDpi="4294967293" verticalDpi="4294967293" r:id="rId1"/>
  <ignoredErrors>
    <ignoredError sqref="B3:D13 E3:G1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A12"/>
    </sheetView>
  </sheetViews>
  <sheetFormatPr defaultRowHeight="15" x14ac:dyDescent="0.25"/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15</v>
      </c>
      <c r="B2">
        <v>1411573.23</v>
      </c>
      <c r="C2">
        <v>313.11</v>
      </c>
      <c r="D2">
        <v>367228.71</v>
      </c>
      <c r="E2">
        <v>1488.51</v>
      </c>
      <c r="F2">
        <v>13021.92</v>
      </c>
      <c r="G2">
        <v>760848.66</v>
      </c>
      <c r="H2">
        <v>43783.11</v>
      </c>
      <c r="I2">
        <v>210225.69</v>
      </c>
      <c r="J2">
        <v>3256.02</v>
      </c>
      <c r="K2">
        <v>1009.35</v>
      </c>
      <c r="L2">
        <v>871.92</v>
      </c>
      <c r="M2">
        <v>5694.48</v>
      </c>
      <c r="N2">
        <v>2126.16</v>
      </c>
      <c r="O2">
        <v>1705.59</v>
      </c>
    </row>
    <row r="3" spans="1:15" x14ac:dyDescent="0.25">
      <c r="A3" t="s">
        <v>16</v>
      </c>
      <c r="B3">
        <v>2807712.09</v>
      </c>
      <c r="C3">
        <v>612.17999999999995</v>
      </c>
      <c r="D3">
        <v>1052749.8</v>
      </c>
      <c r="E3">
        <v>37166.22</v>
      </c>
      <c r="F3">
        <v>4081.14</v>
      </c>
      <c r="G3">
        <v>1256841.8999999999</v>
      </c>
      <c r="H3">
        <v>128560.32000000001</v>
      </c>
      <c r="I3">
        <v>314994.87</v>
      </c>
      <c r="J3">
        <v>1731.78</v>
      </c>
      <c r="K3">
        <v>1061.3699999999999</v>
      </c>
      <c r="L3">
        <v>253.35</v>
      </c>
      <c r="M3">
        <v>5932.89</v>
      </c>
      <c r="N3">
        <v>2459.0700000000002</v>
      </c>
      <c r="O3">
        <v>1267.2</v>
      </c>
    </row>
    <row r="4" spans="1:15" x14ac:dyDescent="0.25">
      <c r="A4" t="s">
        <v>17</v>
      </c>
      <c r="B4">
        <v>1254798.3600000001</v>
      </c>
      <c r="C4">
        <v>42.21</v>
      </c>
      <c r="D4">
        <v>1033650.81</v>
      </c>
      <c r="E4">
        <v>1826.91</v>
      </c>
      <c r="F4">
        <v>3285.09</v>
      </c>
      <c r="G4">
        <v>112430.7</v>
      </c>
      <c r="H4">
        <v>71108.37</v>
      </c>
      <c r="I4">
        <v>28276.38</v>
      </c>
      <c r="J4">
        <v>792.72</v>
      </c>
      <c r="K4">
        <v>1001.79</v>
      </c>
      <c r="L4">
        <v>101.25</v>
      </c>
      <c r="M4">
        <v>1144.26</v>
      </c>
      <c r="N4">
        <v>1009.71</v>
      </c>
      <c r="O4">
        <v>128.16</v>
      </c>
    </row>
    <row r="5" spans="1:15" x14ac:dyDescent="0.25">
      <c r="A5" t="s">
        <v>18</v>
      </c>
      <c r="B5">
        <v>2108109.06</v>
      </c>
      <c r="C5">
        <v>207.45</v>
      </c>
      <c r="D5">
        <v>336273.39</v>
      </c>
      <c r="E5">
        <v>2263.5</v>
      </c>
      <c r="F5">
        <v>1209.5999999999999</v>
      </c>
      <c r="G5">
        <v>1348761.6000000001</v>
      </c>
      <c r="H5">
        <v>126895.41</v>
      </c>
      <c r="I5">
        <v>282019.95</v>
      </c>
      <c r="J5">
        <v>2513.16</v>
      </c>
      <c r="K5">
        <v>3402.36</v>
      </c>
      <c r="L5">
        <v>270.63</v>
      </c>
      <c r="M5">
        <v>2080.35</v>
      </c>
      <c r="N5">
        <v>1993.86</v>
      </c>
      <c r="O5">
        <v>217.8</v>
      </c>
    </row>
    <row r="6" spans="1:15" x14ac:dyDescent="0.25">
      <c r="A6" t="s">
        <v>19</v>
      </c>
      <c r="B6">
        <v>3449308.5</v>
      </c>
      <c r="C6">
        <v>262.98</v>
      </c>
      <c r="D6">
        <v>2994707.97</v>
      </c>
      <c r="E6">
        <v>1787.04</v>
      </c>
      <c r="F6">
        <v>2165.04</v>
      </c>
      <c r="G6">
        <v>225386.82</v>
      </c>
      <c r="H6">
        <v>87000.3</v>
      </c>
      <c r="I6">
        <v>111949.11</v>
      </c>
      <c r="J6">
        <v>4438.08</v>
      </c>
      <c r="K6">
        <v>3191.94</v>
      </c>
      <c r="L6">
        <v>521.64</v>
      </c>
      <c r="M6">
        <v>8886.6</v>
      </c>
      <c r="N6">
        <v>7141.68</v>
      </c>
      <c r="O6">
        <v>1869.3</v>
      </c>
    </row>
    <row r="7" spans="1:15" x14ac:dyDescent="0.25">
      <c r="A7" t="s">
        <v>20</v>
      </c>
      <c r="B7">
        <v>3886777.53</v>
      </c>
      <c r="C7">
        <v>194.22</v>
      </c>
      <c r="D7">
        <v>3042270.81</v>
      </c>
      <c r="E7">
        <v>0</v>
      </c>
      <c r="F7">
        <v>4929.03</v>
      </c>
      <c r="G7">
        <v>323810.01</v>
      </c>
      <c r="H7">
        <v>114107.4</v>
      </c>
      <c r="I7">
        <v>374159.52</v>
      </c>
      <c r="J7">
        <v>4448.97</v>
      </c>
      <c r="K7">
        <v>5825.25</v>
      </c>
      <c r="L7">
        <v>997.74</v>
      </c>
      <c r="M7">
        <v>6897.51</v>
      </c>
      <c r="N7">
        <v>7099.74</v>
      </c>
      <c r="O7">
        <v>2037.33</v>
      </c>
    </row>
    <row r="8" spans="1:15" x14ac:dyDescent="0.25">
      <c r="A8" t="s">
        <v>21</v>
      </c>
      <c r="B8">
        <v>3912393.06</v>
      </c>
      <c r="C8">
        <v>68.849999999999994</v>
      </c>
      <c r="D8">
        <v>958014.54</v>
      </c>
      <c r="E8">
        <v>0</v>
      </c>
      <c r="F8">
        <v>28581.57</v>
      </c>
      <c r="G8">
        <v>520683.03</v>
      </c>
      <c r="H8">
        <v>81375.48</v>
      </c>
      <c r="I8">
        <v>2308673.0699999998</v>
      </c>
      <c r="J8">
        <v>1214.6400000000001</v>
      </c>
      <c r="K8">
        <v>1441.62</v>
      </c>
      <c r="L8">
        <v>1307.43</v>
      </c>
      <c r="M8">
        <v>4030.29</v>
      </c>
      <c r="N8">
        <v>3235.68</v>
      </c>
      <c r="O8">
        <v>3766.86</v>
      </c>
    </row>
    <row r="9" spans="1:15" x14ac:dyDescent="0.25">
      <c r="A9" t="s">
        <v>22</v>
      </c>
      <c r="B9">
        <v>2935358.01</v>
      </c>
      <c r="C9">
        <v>471.15</v>
      </c>
      <c r="D9">
        <v>901233.36</v>
      </c>
      <c r="E9">
        <v>0.36</v>
      </c>
      <c r="F9">
        <v>556.74</v>
      </c>
      <c r="G9">
        <v>1453505.67</v>
      </c>
      <c r="H9">
        <v>61509.15</v>
      </c>
      <c r="I9">
        <v>502897.05</v>
      </c>
      <c r="J9">
        <v>2584.35</v>
      </c>
      <c r="K9">
        <v>2060.91</v>
      </c>
      <c r="L9">
        <v>341.64</v>
      </c>
      <c r="M9">
        <v>5809.68</v>
      </c>
      <c r="N9">
        <v>3573.36</v>
      </c>
      <c r="O9">
        <v>814.59</v>
      </c>
    </row>
    <row r="10" spans="1:15" x14ac:dyDescent="0.25">
      <c r="A10" t="s">
        <v>23</v>
      </c>
      <c r="B10">
        <v>5713696.8899999997</v>
      </c>
      <c r="C10">
        <v>920.7</v>
      </c>
      <c r="D10">
        <v>30062.7</v>
      </c>
      <c r="E10">
        <v>3.6</v>
      </c>
      <c r="F10">
        <v>21650.67</v>
      </c>
      <c r="G10">
        <v>3337012.26</v>
      </c>
      <c r="H10">
        <v>96669.72</v>
      </c>
      <c r="I10">
        <v>2213733.96</v>
      </c>
      <c r="J10">
        <v>3067.38</v>
      </c>
      <c r="K10">
        <v>1881.81</v>
      </c>
      <c r="L10">
        <v>613.53</v>
      </c>
      <c r="M10">
        <v>4457.88</v>
      </c>
      <c r="N10">
        <v>2386.8000000000002</v>
      </c>
      <c r="O10">
        <v>1235.8800000000001</v>
      </c>
    </row>
    <row r="11" spans="1:15" x14ac:dyDescent="0.25">
      <c r="A11" t="s">
        <v>24</v>
      </c>
      <c r="B11">
        <v>6608799</v>
      </c>
      <c r="C11">
        <v>777.69</v>
      </c>
      <c r="D11">
        <v>283136.58</v>
      </c>
      <c r="E11">
        <v>0</v>
      </c>
      <c r="F11">
        <v>20284.11</v>
      </c>
      <c r="G11">
        <v>2433811.41</v>
      </c>
      <c r="H11">
        <v>42460.74</v>
      </c>
      <c r="I11">
        <v>3797630.73</v>
      </c>
      <c r="J11">
        <v>6493.59</v>
      </c>
      <c r="K11">
        <v>1582.02</v>
      </c>
      <c r="L11">
        <v>1597.05</v>
      </c>
      <c r="M11">
        <v>10791.9</v>
      </c>
      <c r="N11">
        <v>3711.33</v>
      </c>
      <c r="O11">
        <v>6521.85</v>
      </c>
    </row>
    <row r="12" spans="1:15" x14ac:dyDescent="0.25">
      <c r="A12" t="s">
        <v>25</v>
      </c>
      <c r="B12">
        <v>34088525.729999997</v>
      </c>
      <c r="C12">
        <v>3870.54</v>
      </c>
      <c r="D12">
        <v>10999328.67</v>
      </c>
      <c r="E12">
        <v>44536.14</v>
      </c>
      <c r="F12">
        <v>99764.91</v>
      </c>
      <c r="G12">
        <v>11773092.060000001</v>
      </c>
      <c r="H12">
        <v>853470</v>
      </c>
      <c r="I12">
        <v>10144560.33</v>
      </c>
      <c r="J12">
        <v>30540.69</v>
      </c>
      <c r="K12">
        <v>22458.42</v>
      </c>
      <c r="L12">
        <v>6876.18</v>
      </c>
      <c r="M12">
        <v>55725.84</v>
      </c>
      <c r="N12">
        <v>34737.39</v>
      </c>
      <c r="O12">
        <v>19564.560000000001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18" sqref="H18"/>
    </sheetView>
  </sheetViews>
  <sheetFormatPr defaultRowHeight="15" x14ac:dyDescent="0.25"/>
  <cols>
    <col min="1" max="1" width="15" bestFit="1" customWidth="1"/>
  </cols>
  <sheetData>
    <row r="1" spans="1:12" x14ac:dyDescent="0.25">
      <c r="A1" t="s">
        <v>14</v>
      </c>
      <c r="B1" t="s">
        <v>0</v>
      </c>
      <c r="C1" t="s">
        <v>3</v>
      </c>
      <c r="D1" t="s">
        <v>26</v>
      </c>
      <c r="E1" t="s">
        <v>2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5">
      <c r="A2" t="s">
        <v>15</v>
      </c>
      <c r="B2">
        <v>1411573.23</v>
      </c>
      <c r="C2">
        <v>167.58</v>
      </c>
      <c r="D2">
        <v>1020754.26</v>
      </c>
      <c r="E2">
        <v>251272.98</v>
      </c>
      <c r="F2">
        <v>21899.7</v>
      </c>
      <c r="G2">
        <v>32.49</v>
      </c>
      <c r="H2">
        <v>256.95</v>
      </c>
      <c r="I2">
        <v>1030.23</v>
      </c>
      <c r="J2">
        <v>30.69</v>
      </c>
      <c r="K2">
        <v>3858.12</v>
      </c>
      <c r="L2">
        <v>112270.23</v>
      </c>
    </row>
    <row r="3" spans="1:12" x14ac:dyDescent="0.25">
      <c r="A3" t="s">
        <v>16</v>
      </c>
      <c r="B3">
        <v>2807712.09</v>
      </c>
      <c r="C3">
        <v>426.06</v>
      </c>
      <c r="D3">
        <v>1454080.5</v>
      </c>
      <c r="E3">
        <v>886956.93</v>
      </c>
      <c r="F3">
        <v>27068.85</v>
      </c>
      <c r="G3">
        <v>2.97</v>
      </c>
      <c r="H3">
        <v>115.11</v>
      </c>
      <c r="I3">
        <v>4929.4799999999996</v>
      </c>
      <c r="J3">
        <v>0</v>
      </c>
      <c r="K3">
        <v>3479.85</v>
      </c>
      <c r="L3">
        <v>430652.34</v>
      </c>
    </row>
    <row r="4" spans="1:12" x14ac:dyDescent="0.25">
      <c r="A4" t="s">
        <v>17</v>
      </c>
      <c r="B4">
        <v>1254798.3600000001</v>
      </c>
      <c r="C4">
        <v>9.09</v>
      </c>
      <c r="D4">
        <v>241843.23</v>
      </c>
      <c r="E4">
        <v>957682.26</v>
      </c>
      <c r="F4">
        <v>7950.15</v>
      </c>
      <c r="G4">
        <v>0</v>
      </c>
      <c r="H4">
        <v>18.809999999999999</v>
      </c>
      <c r="I4">
        <v>30.51</v>
      </c>
      <c r="J4">
        <v>0</v>
      </c>
      <c r="K4">
        <v>347.13</v>
      </c>
      <c r="L4">
        <v>46917.18</v>
      </c>
    </row>
    <row r="5" spans="1:12" x14ac:dyDescent="0.25">
      <c r="A5" t="s">
        <v>18</v>
      </c>
      <c r="B5">
        <v>2108109.06</v>
      </c>
      <c r="C5">
        <v>190.98</v>
      </c>
      <c r="D5">
        <v>1601303.13</v>
      </c>
      <c r="E5">
        <v>288493.2</v>
      </c>
      <c r="F5">
        <v>16180.29</v>
      </c>
      <c r="G5">
        <v>0</v>
      </c>
      <c r="H5">
        <v>3.78</v>
      </c>
      <c r="I5">
        <v>4173.57</v>
      </c>
      <c r="J5">
        <v>0</v>
      </c>
      <c r="K5">
        <v>5518.35</v>
      </c>
      <c r="L5">
        <v>192245.76000000001</v>
      </c>
    </row>
    <row r="6" spans="1:12" x14ac:dyDescent="0.25">
      <c r="A6" t="s">
        <v>19</v>
      </c>
      <c r="B6">
        <v>3449308.5</v>
      </c>
      <c r="C6">
        <v>138.15</v>
      </c>
      <c r="D6">
        <v>741600</v>
      </c>
      <c r="E6">
        <v>2519237.0699999998</v>
      </c>
      <c r="F6">
        <v>29212.65</v>
      </c>
      <c r="G6">
        <v>0.36</v>
      </c>
      <c r="H6">
        <v>86.04</v>
      </c>
      <c r="I6">
        <v>800.73</v>
      </c>
      <c r="J6">
        <v>0</v>
      </c>
      <c r="K6">
        <v>15630.12</v>
      </c>
      <c r="L6">
        <v>142603.38</v>
      </c>
    </row>
    <row r="7" spans="1:12" x14ac:dyDescent="0.25">
      <c r="A7" t="s">
        <v>20</v>
      </c>
      <c r="B7">
        <v>3886777.53</v>
      </c>
      <c r="C7">
        <v>0.54</v>
      </c>
      <c r="D7">
        <v>950650.47</v>
      </c>
      <c r="E7">
        <v>2871108.27</v>
      </c>
      <c r="F7">
        <v>18638.009999999998</v>
      </c>
      <c r="G7">
        <v>4.68</v>
      </c>
      <c r="H7">
        <v>725.31</v>
      </c>
      <c r="I7">
        <v>536.94000000000005</v>
      </c>
      <c r="J7">
        <v>21.24</v>
      </c>
      <c r="K7">
        <v>5944.77</v>
      </c>
      <c r="L7">
        <v>39147.300000000003</v>
      </c>
    </row>
    <row r="8" spans="1:12" x14ac:dyDescent="0.25">
      <c r="A8" t="s">
        <v>21</v>
      </c>
      <c r="B8">
        <v>3912393.06</v>
      </c>
      <c r="C8">
        <v>0</v>
      </c>
      <c r="D8">
        <v>2756375.1</v>
      </c>
      <c r="E8">
        <v>915990.75</v>
      </c>
      <c r="F8">
        <v>5533.83</v>
      </c>
      <c r="G8">
        <v>625.59</v>
      </c>
      <c r="H8">
        <v>395.19</v>
      </c>
      <c r="I8">
        <v>1407.69</v>
      </c>
      <c r="J8">
        <v>278.55</v>
      </c>
      <c r="K8">
        <v>4179.24</v>
      </c>
      <c r="L8">
        <v>227607.12</v>
      </c>
    </row>
    <row r="9" spans="1:12" x14ac:dyDescent="0.25">
      <c r="A9" t="s">
        <v>22</v>
      </c>
      <c r="B9">
        <v>2935358.01</v>
      </c>
      <c r="C9">
        <v>27898.47</v>
      </c>
      <c r="D9">
        <v>2023509.78</v>
      </c>
      <c r="E9">
        <v>806664.24</v>
      </c>
      <c r="F9">
        <v>9106.2900000000009</v>
      </c>
      <c r="G9">
        <v>0</v>
      </c>
      <c r="H9">
        <v>201.78</v>
      </c>
      <c r="I9">
        <v>1831.41</v>
      </c>
      <c r="J9">
        <v>6.21</v>
      </c>
      <c r="K9">
        <v>5373</v>
      </c>
      <c r="L9">
        <v>60766.83</v>
      </c>
    </row>
    <row r="10" spans="1:12" x14ac:dyDescent="0.25">
      <c r="A10" t="s">
        <v>23</v>
      </c>
      <c r="B10">
        <v>5713696.8899999997</v>
      </c>
      <c r="C10">
        <v>957.06</v>
      </c>
      <c r="D10">
        <v>5619296.7000000002</v>
      </c>
      <c r="E10">
        <v>62830.35</v>
      </c>
      <c r="F10">
        <v>2475.54</v>
      </c>
      <c r="G10">
        <v>279.54000000000002</v>
      </c>
      <c r="H10">
        <v>680.85</v>
      </c>
      <c r="I10">
        <v>6882.21</v>
      </c>
      <c r="J10">
        <v>86.85</v>
      </c>
      <c r="K10">
        <v>13561.38</v>
      </c>
      <c r="L10">
        <v>6646.41</v>
      </c>
    </row>
    <row r="11" spans="1:12" x14ac:dyDescent="0.25">
      <c r="A11" t="s">
        <v>24</v>
      </c>
      <c r="B11">
        <v>6608799</v>
      </c>
      <c r="C11">
        <v>543.24</v>
      </c>
      <c r="D11">
        <v>6247391.5800000001</v>
      </c>
      <c r="E11">
        <v>324783.27</v>
      </c>
      <c r="F11">
        <v>8231.94</v>
      </c>
      <c r="G11">
        <v>1767.33</v>
      </c>
      <c r="H11">
        <v>3998.07</v>
      </c>
      <c r="I11">
        <v>5796.36</v>
      </c>
      <c r="J11">
        <v>1037.1600000000001</v>
      </c>
      <c r="K11">
        <v>14027.94</v>
      </c>
      <c r="L11">
        <v>1222.1099999999999</v>
      </c>
    </row>
    <row r="12" spans="1:12" x14ac:dyDescent="0.25">
      <c r="A12" t="s">
        <v>25</v>
      </c>
      <c r="B12">
        <v>34088525.729999997</v>
      </c>
      <c r="C12">
        <v>30331.17</v>
      </c>
      <c r="D12">
        <v>22656804.75</v>
      </c>
      <c r="E12">
        <v>9885019.3200000003</v>
      </c>
      <c r="F12">
        <v>146297.25</v>
      </c>
      <c r="G12">
        <v>2712.96</v>
      </c>
      <c r="H12">
        <v>6481.89</v>
      </c>
      <c r="I12">
        <v>27419.13</v>
      </c>
      <c r="J12">
        <v>1460.7</v>
      </c>
      <c r="K12">
        <v>71919.899999999994</v>
      </c>
      <c r="L12">
        <v>1260078.6599999999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17" sqref="L17"/>
    </sheetView>
  </sheetViews>
  <sheetFormatPr defaultRowHeight="15" x14ac:dyDescent="0.25"/>
  <sheetData>
    <row r="1" spans="1:16" x14ac:dyDescent="0.25">
      <c r="A1" t="s">
        <v>14</v>
      </c>
      <c r="B1" t="s">
        <v>0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</row>
    <row r="2" spans="1:16" x14ac:dyDescent="0.25">
      <c r="A2" t="s">
        <v>15</v>
      </c>
      <c r="B2">
        <v>1411573.23</v>
      </c>
      <c r="C2">
        <v>1364830.38</v>
      </c>
      <c r="D2">
        <v>2360.4299999999998</v>
      </c>
      <c r="E2">
        <v>6102.9</v>
      </c>
      <c r="F2">
        <v>4904.6400000000003</v>
      </c>
      <c r="G2">
        <v>1369.89</v>
      </c>
      <c r="H2">
        <v>3620.16</v>
      </c>
      <c r="I2">
        <v>2528.37</v>
      </c>
      <c r="J2">
        <v>3353.76</v>
      </c>
      <c r="K2">
        <v>4410.45</v>
      </c>
      <c r="L2">
        <v>3820.41</v>
      </c>
      <c r="M2">
        <v>3114.9</v>
      </c>
      <c r="N2">
        <v>4281.21</v>
      </c>
      <c r="O2">
        <v>453.96</v>
      </c>
      <c r="P2">
        <v>6421.77</v>
      </c>
    </row>
    <row r="3" spans="1:16" x14ac:dyDescent="0.25">
      <c r="A3" t="s">
        <v>16</v>
      </c>
      <c r="B3">
        <v>2807712.09</v>
      </c>
      <c r="C3">
        <v>2771510.31</v>
      </c>
      <c r="D3">
        <v>2260.17</v>
      </c>
      <c r="E3">
        <v>2994.84</v>
      </c>
      <c r="F3">
        <v>2005.74</v>
      </c>
      <c r="G3">
        <v>1248.6600000000001</v>
      </c>
      <c r="H3">
        <v>1091.8800000000001</v>
      </c>
      <c r="I3">
        <v>3722.58</v>
      </c>
      <c r="J3">
        <v>3351.6</v>
      </c>
      <c r="K3">
        <v>2900.43</v>
      </c>
      <c r="L3">
        <v>2863.17</v>
      </c>
      <c r="M3">
        <v>3438.36</v>
      </c>
      <c r="N3">
        <v>4680.45</v>
      </c>
      <c r="O3">
        <v>2636.82</v>
      </c>
      <c r="P3">
        <v>3007.08</v>
      </c>
    </row>
    <row r="4" spans="1:16" x14ac:dyDescent="0.25">
      <c r="A4" t="s">
        <v>17</v>
      </c>
      <c r="B4">
        <v>1254798.3600000001</v>
      </c>
      <c r="C4">
        <v>1238110.2</v>
      </c>
      <c r="D4">
        <v>1097.82</v>
      </c>
      <c r="E4">
        <v>1930.59</v>
      </c>
      <c r="F4">
        <v>428.04</v>
      </c>
      <c r="G4">
        <v>963.36</v>
      </c>
      <c r="H4">
        <v>815.22</v>
      </c>
      <c r="I4">
        <v>767.43</v>
      </c>
      <c r="J4">
        <v>1053.99</v>
      </c>
      <c r="K4">
        <v>769.41</v>
      </c>
      <c r="L4">
        <v>318.06</v>
      </c>
      <c r="M4">
        <v>1349.19</v>
      </c>
      <c r="N4">
        <v>1072.8</v>
      </c>
      <c r="O4">
        <v>3587.67</v>
      </c>
      <c r="P4">
        <v>2534.58</v>
      </c>
    </row>
    <row r="5" spans="1:16" x14ac:dyDescent="0.25">
      <c r="A5" t="s">
        <v>18</v>
      </c>
      <c r="B5">
        <v>2108109.06</v>
      </c>
      <c r="C5">
        <v>2081022.75</v>
      </c>
      <c r="D5">
        <v>723.51</v>
      </c>
      <c r="E5">
        <v>2694.51</v>
      </c>
      <c r="F5">
        <v>1549.44</v>
      </c>
      <c r="G5">
        <v>929.25</v>
      </c>
      <c r="H5">
        <v>3138.12</v>
      </c>
      <c r="I5">
        <v>1247.58</v>
      </c>
      <c r="J5">
        <v>1967.67</v>
      </c>
      <c r="K5">
        <v>660.78</v>
      </c>
      <c r="L5">
        <v>1027.26</v>
      </c>
      <c r="M5">
        <v>1355.76</v>
      </c>
      <c r="N5">
        <v>1754.19</v>
      </c>
      <c r="O5">
        <v>4801.5</v>
      </c>
      <c r="P5">
        <v>5236.74</v>
      </c>
    </row>
    <row r="6" spans="1:16" x14ac:dyDescent="0.25">
      <c r="A6" t="s">
        <v>19</v>
      </c>
      <c r="B6">
        <v>3449308.5</v>
      </c>
      <c r="C6">
        <v>3398102.19</v>
      </c>
      <c r="D6">
        <v>3139.83</v>
      </c>
      <c r="E6">
        <v>1801.35</v>
      </c>
      <c r="F6">
        <v>2588.04</v>
      </c>
      <c r="G6">
        <v>4118.49</v>
      </c>
      <c r="H6">
        <v>3006</v>
      </c>
      <c r="I6">
        <v>551.70000000000005</v>
      </c>
      <c r="J6">
        <v>5753.88</v>
      </c>
      <c r="K6">
        <v>4546.3500000000004</v>
      </c>
      <c r="L6">
        <v>6265.35</v>
      </c>
      <c r="M6">
        <v>8204.58</v>
      </c>
      <c r="N6">
        <v>2800.8</v>
      </c>
      <c r="O6">
        <v>2187.4499999999998</v>
      </c>
      <c r="P6">
        <v>6242.49</v>
      </c>
    </row>
    <row r="7" spans="1:16" x14ac:dyDescent="0.25">
      <c r="A7" t="s">
        <v>20</v>
      </c>
      <c r="B7">
        <v>3886777.53</v>
      </c>
      <c r="C7">
        <v>3850079.04</v>
      </c>
      <c r="D7">
        <v>5571.99</v>
      </c>
      <c r="E7">
        <v>1709.64</v>
      </c>
      <c r="F7">
        <v>490.59</v>
      </c>
      <c r="G7">
        <v>1700.37</v>
      </c>
      <c r="H7">
        <v>1531.44</v>
      </c>
      <c r="I7">
        <v>1968.39</v>
      </c>
      <c r="J7">
        <v>4671.09</v>
      </c>
      <c r="K7">
        <v>1288.17</v>
      </c>
      <c r="L7">
        <v>1376.55</v>
      </c>
      <c r="M7">
        <v>4228.92</v>
      </c>
      <c r="N7">
        <v>2895.03</v>
      </c>
      <c r="O7">
        <v>2452.6799999999998</v>
      </c>
      <c r="P7">
        <v>6813.63</v>
      </c>
    </row>
    <row r="8" spans="1:16" x14ac:dyDescent="0.25">
      <c r="A8" t="s">
        <v>21</v>
      </c>
      <c r="B8">
        <v>3912393.06</v>
      </c>
      <c r="C8">
        <v>3881097.45</v>
      </c>
      <c r="D8">
        <v>3306.42</v>
      </c>
      <c r="E8">
        <v>1103.67</v>
      </c>
      <c r="F8">
        <v>310.86</v>
      </c>
      <c r="G8">
        <v>1478.25</v>
      </c>
      <c r="H8">
        <v>866.07</v>
      </c>
      <c r="I8">
        <v>3899.07</v>
      </c>
      <c r="J8">
        <v>1806.39</v>
      </c>
      <c r="K8">
        <v>853.83</v>
      </c>
      <c r="L8">
        <v>1043.3699999999999</v>
      </c>
      <c r="M8">
        <v>5530.68</v>
      </c>
      <c r="N8">
        <v>2601.63</v>
      </c>
      <c r="O8">
        <v>3797.37</v>
      </c>
      <c r="P8">
        <v>4698</v>
      </c>
    </row>
    <row r="9" spans="1:16" x14ac:dyDescent="0.25">
      <c r="A9" t="s">
        <v>22</v>
      </c>
      <c r="B9">
        <v>2935358.01</v>
      </c>
      <c r="C9">
        <v>2910995.37</v>
      </c>
      <c r="D9">
        <v>3205.98</v>
      </c>
      <c r="E9">
        <v>1186.2</v>
      </c>
      <c r="F9">
        <v>968.58</v>
      </c>
      <c r="G9">
        <v>784.53</v>
      </c>
      <c r="H9">
        <v>1275.6600000000001</v>
      </c>
      <c r="I9">
        <v>2628.99</v>
      </c>
      <c r="J9">
        <v>1284.03</v>
      </c>
      <c r="K9">
        <v>936.81</v>
      </c>
      <c r="L9">
        <v>925.2</v>
      </c>
      <c r="M9">
        <v>3578.31</v>
      </c>
      <c r="N9">
        <v>1842.39</v>
      </c>
      <c r="O9">
        <v>2025.09</v>
      </c>
      <c r="P9">
        <v>3720.87</v>
      </c>
    </row>
    <row r="10" spans="1:16" x14ac:dyDescent="0.25">
      <c r="A10" t="s">
        <v>23</v>
      </c>
      <c r="B10">
        <v>5713696.8899999997</v>
      </c>
      <c r="C10">
        <v>5682608.9100000001</v>
      </c>
      <c r="D10">
        <v>2674.44</v>
      </c>
      <c r="E10">
        <v>2284.11</v>
      </c>
      <c r="F10">
        <v>948.96</v>
      </c>
      <c r="G10">
        <v>1014.66</v>
      </c>
      <c r="H10">
        <v>1481.76</v>
      </c>
      <c r="I10">
        <v>2494.17</v>
      </c>
      <c r="J10">
        <v>2138.31</v>
      </c>
      <c r="K10">
        <v>1145.97</v>
      </c>
      <c r="L10">
        <v>1919.34</v>
      </c>
      <c r="M10">
        <v>3256.74</v>
      </c>
      <c r="N10">
        <v>1547.01</v>
      </c>
      <c r="O10">
        <v>2924.46</v>
      </c>
      <c r="P10">
        <v>7258.05</v>
      </c>
    </row>
    <row r="11" spans="1:16" x14ac:dyDescent="0.25">
      <c r="A11" t="s">
        <v>24</v>
      </c>
      <c r="B11">
        <v>6608799</v>
      </c>
      <c r="C11">
        <v>6551514.6299999999</v>
      </c>
      <c r="D11">
        <v>3612.42</v>
      </c>
      <c r="E11">
        <v>3360.6</v>
      </c>
      <c r="F11">
        <v>4906.08</v>
      </c>
      <c r="G11">
        <v>704.7</v>
      </c>
      <c r="H11">
        <v>2606.58</v>
      </c>
      <c r="I11">
        <v>3214.26</v>
      </c>
      <c r="J11">
        <v>5315.4</v>
      </c>
      <c r="K11">
        <v>1398.24</v>
      </c>
      <c r="L11">
        <v>1273.5899999999999</v>
      </c>
      <c r="M11">
        <v>12883.5</v>
      </c>
      <c r="N11">
        <v>6611.94</v>
      </c>
      <c r="O11">
        <v>6410.43</v>
      </c>
      <c r="P11">
        <v>4986.63</v>
      </c>
    </row>
    <row r="12" spans="1:16" x14ac:dyDescent="0.25">
      <c r="A12" t="s">
        <v>25</v>
      </c>
      <c r="B12">
        <v>34088525.729999997</v>
      </c>
      <c r="C12">
        <v>33729871.229999997</v>
      </c>
      <c r="D12">
        <v>27953.01</v>
      </c>
      <c r="E12">
        <v>25168.41</v>
      </c>
      <c r="F12">
        <v>19100.97</v>
      </c>
      <c r="G12">
        <v>14312.16</v>
      </c>
      <c r="H12">
        <v>19432.89</v>
      </c>
      <c r="I12">
        <v>23022.54</v>
      </c>
      <c r="J12">
        <v>30696.12</v>
      </c>
      <c r="K12">
        <v>18910.439999999999</v>
      </c>
      <c r="L12">
        <v>20832.3</v>
      </c>
      <c r="M12">
        <v>46940.94</v>
      </c>
      <c r="N12">
        <v>30087.45</v>
      </c>
      <c r="O12">
        <v>31277.43</v>
      </c>
      <c r="P12">
        <v>50919.839999999997</v>
      </c>
    </row>
    <row r="15" spans="1:16" x14ac:dyDescent="0.25">
      <c r="J15" t="s">
        <v>58</v>
      </c>
    </row>
    <row r="17" spans="13:13" x14ac:dyDescent="0.25">
      <c r="M17">
        <f>SUM(D12:M12)/10</f>
        <v>24636.977999999999</v>
      </c>
    </row>
    <row r="18" spans="13:13" x14ac:dyDescent="0.25">
      <c r="M18">
        <f>SUM(D12:O12)/12</f>
        <v>25644.554999999997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H23" sqref="H23"/>
    </sheetView>
  </sheetViews>
  <sheetFormatPr defaultRowHeight="15" x14ac:dyDescent="0.25"/>
  <sheetData>
    <row r="1" spans="1:12" x14ac:dyDescent="0.25">
      <c r="A1" t="s">
        <v>14</v>
      </c>
      <c r="B1" t="s">
        <v>0</v>
      </c>
      <c r="C1" t="s">
        <v>48</v>
      </c>
      <c r="D1" t="s">
        <v>49</v>
      </c>
      <c r="E1" t="s">
        <v>50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K1" t="s">
        <v>53</v>
      </c>
      <c r="L1" t="s">
        <v>54</v>
      </c>
    </row>
    <row r="2" spans="1:12" x14ac:dyDescent="0.25">
      <c r="A2" t="s">
        <v>15</v>
      </c>
      <c r="B2">
        <v>1411573.23</v>
      </c>
      <c r="C2">
        <v>31.5</v>
      </c>
      <c r="D2">
        <v>249076.8</v>
      </c>
      <c r="E2">
        <v>12013.83</v>
      </c>
      <c r="F2">
        <v>842319.81</v>
      </c>
      <c r="G2">
        <v>109420.11</v>
      </c>
      <c r="H2">
        <v>184412.43</v>
      </c>
      <c r="I2">
        <v>8617.32</v>
      </c>
      <c r="J2">
        <v>2821.14</v>
      </c>
      <c r="K2">
        <v>1830.06</v>
      </c>
      <c r="L2">
        <v>1030.23</v>
      </c>
    </row>
    <row r="3" spans="1:12" x14ac:dyDescent="0.25">
      <c r="A3" t="s">
        <v>16</v>
      </c>
      <c r="B3">
        <v>2807712.09</v>
      </c>
      <c r="C3">
        <v>60.57</v>
      </c>
      <c r="D3">
        <v>909118.89</v>
      </c>
      <c r="E3">
        <v>3364.11</v>
      </c>
      <c r="F3">
        <v>1384207.74</v>
      </c>
      <c r="G3">
        <v>217062.54</v>
      </c>
      <c r="H3">
        <v>283617.90000000002</v>
      </c>
      <c r="I3">
        <v>2572.29</v>
      </c>
      <c r="J3">
        <v>2425.3200000000002</v>
      </c>
      <c r="K3">
        <v>353.25</v>
      </c>
      <c r="L3">
        <v>4929.4799999999996</v>
      </c>
    </row>
    <row r="4" spans="1:12" x14ac:dyDescent="0.25">
      <c r="A4" t="s">
        <v>17</v>
      </c>
      <c r="B4">
        <v>1254798.3600000001</v>
      </c>
      <c r="C4">
        <v>4.2300000000000004</v>
      </c>
      <c r="D4">
        <v>929912.67</v>
      </c>
      <c r="E4">
        <v>3520.17</v>
      </c>
      <c r="F4">
        <v>144035.28</v>
      </c>
      <c r="G4">
        <v>147987.99</v>
      </c>
      <c r="H4">
        <v>28195.74</v>
      </c>
      <c r="I4">
        <v>221.58</v>
      </c>
      <c r="J4">
        <v>867.6</v>
      </c>
      <c r="K4">
        <v>22.59</v>
      </c>
      <c r="L4">
        <v>30.51</v>
      </c>
    </row>
    <row r="5" spans="1:12" x14ac:dyDescent="0.25">
      <c r="A5" t="s">
        <v>18</v>
      </c>
      <c r="B5">
        <v>2108109.06</v>
      </c>
      <c r="C5">
        <v>21.51</v>
      </c>
      <c r="D5">
        <v>277863.12</v>
      </c>
      <c r="E5">
        <v>791.19</v>
      </c>
      <c r="F5">
        <v>1424407.5</v>
      </c>
      <c r="G5">
        <v>156844.79999999999</v>
      </c>
      <c r="H5">
        <v>238852.35</v>
      </c>
      <c r="I5">
        <v>1884.24</v>
      </c>
      <c r="J5">
        <v>3137.67</v>
      </c>
      <c r="K5">
        <v>133.11000000000001</v>
      </c>
      <c r="L5">
        <v>4173.57</v>
      </c>
    </row>
    <row r="6" spans="1:12" x14ac:dyDescent="0.25">
      <c r="A6" t="s">
        <v>19</v>
      </c>
      <c r="B6">
        <v>3449308.5</v>
      </c>
      <c r="C6">
        <v>20.7</v>
      </c>
      <c r="D6">
        <v>2546610.9300000002</v>
      </c>
      <c r="E6">
        <v>1220.94</v>
      </c>
      <c r="F6">
        <v>325565.55</v>
      </c>
      <c r="G6">
        <v>423536.49</v>
      </c>
      <c r="H6">
        <v>141369.03</v>
      </c>
      <c r="I6">
        <v>4289.49</v>
      </c>
      <c r="J6">
        <v>5397.12</v>
      </c>
      <c r="K6">
        <v>497.52</v>
      </c>
      <c r="L6">
        <v>800.73</v>
      </c>
    </row>
    <row r="7" spans="1:12" x14ac:dyDescent="0.25">
      <c r="A7" t="s">
        <v>20</v>
      </c>
      <c r="B7">
        <v>3886777.53</v>
      </c>
      <c r="C7">
        <v>22.5</v>
      </c>
      <c r="D7">
        <v>2824196.58</v>
      </c>
      <c r="E7">
        <v>2919.78</v>
      </c>
      <c r="F7">
        <v>377431.29</v>
      </c>
      <c r="G7">
        <v>239582.43</v>
      </c>
      <c r="H7">
        <v>427079.7</v>
      </c>
      <c r="I7">
        <v>7074.63</v>
      </c>
      <c r="J7">
        <v>6966.54</v>
      </c>
      <c r="K7">
        <v>967.14</v>
      </c>
      <c r="L7">
        <v>536.94000000000005</v>
      </c>
    </row>
    <row r="8" spans="1:12" x14ac:dyDescent="0.25">
      <c r="A8" t="s">
        <v>21</v>
      </c>
      <c r="B8">
        <v>3912393.06</v>
      </c>
      <c r="C8">
        <v>4.68</v>
      </c>
      <c r="D8">
        <v>797202.09</v>
      </c>
      <c r="E8">
        <v>21336.57</v>
      </c>
      <c r="F8">
        <v>527698.89</v>
      </c>
      <c r="G8">
        <v>128651.4</v>
      </c>
      <c r="H8">
        <v>2427604.2000000002</v>
      </c>
      <c r="I8">
        <v>3700.8</v>
      </c>
      <c r="J8">
        <v>3300.84</v>
      </c>
      <c r="K8">
        <v>1485.9</v>
      </c>
      <c r="L8">
        <v>1407.69</v>
      </c>
    </row>
    <row r="9" spans="1:12" x14ac:dyDescent="0.25">
      <c r="A9" t="s">
        <v>22</v>
      </c>
      <c r="B9">
        <v>2935358.01</v>
      </c>
      <c r="C9">
        <v>46.53</v>
      </c>
      <c r="D9">
        <v>772427.07</v>
      </c>
      <c r="E9">
        <v>131.22</v>
      </c>
      <c r="F9">
        <v>1535224.68</v>
      </c>
      <c r="G9">
        <v>115999.74</v>
      </c>
      <c r="H9">
        <v>499309.38</v>
      </c>
      <c r="I9">
        <v>6084.9</v>
      </c>
      <c r="J9">
        <v>3894.93</v>
      </c>
      <c r="K9">
        <v>408.15</v>
      </c>
      <c r="L9">
        <v>1831.41</v>
      </c>
    </row>
    <row r="10" spans="1:12" x14ac:dyDescent="0.25">
      <c r="A10" t="s">
        <v>23</v>
      </c>
      <c r="B10">
        <v>5713696.8899999997</v>
      </c>
      <c r="C10">
        <v>117.9</v>
      </c>
      <c r="D10">
        <v>17333.009999999998</v>
      </c>
      <c r="E10">
        <v>18095.13</v>
      </c>
      <c r="F10">
        <v>3363807.15</v>
      </c>
      <c r="G10">
        <v>99136.44</v>
      </c>
      <c r="H10">
        <v>2200861.5299999998</v>
      </c>
      <c r="I10">
        <v>4210.74</v>
      </c>
      <c r="J10">
        <v>2493.9899999999998</v>
      </c>
      <c r="K10">
        <v>758.79</v>
      </c>
      <c r="L10">
        <v>6882.21</v>
      </c>
    </row>
    <row r="11" spans="1:12" x14ac:dyDescent="0.25">
      <c r="A11" t="s">
        <v>24</v>
      </c>
      <c r="B11">
        <v>6608799</v>
      </c>
      <c r="C11">
        <v>82.08</v>
      </c>
      <c r="D11">
        <v>256130.01</v>
      </c>
      <c r="E11">
        <v>19345.14</v>
      </c>
      <c r="F11">
        <v>2411943.21</v>
      </c>
      <c r="G11">
        <v>47363.22</v>
      </c>
      <c r="H11">
        <v>3845159.19</v>
      </c>
      <c r="I11">
        <v>13714.56</v>
      </c>
      <c r="J11">
        <v>4405.2299999999996</v>
      </c>
      <c r="K11">
        <v>4860</v>
      </c>
      <c r="L11">
        <v>5796.36</v>
      </c>
    </row>
    <row r="12" spans="1:12" x14ac:dyDescent="0.25">
      <c r="A12" t="s">
        <v>25</v>
      </c>
      <c r="B12">
        <v>34088525.729999997</v>
      </c>
      <c r="C12">
        <v>412.2</v>
      </c>
      <c r="D12">
        <v>9579871.1699999999</v>
      </c>
      <c r="E12">
        <v>82738.080000000002</v>
      </c>
      <c r="F12">
        <v>12336641.1</v>
      </c>
      <c r="G12">
        <v>1685585.16</v>
      </c>
      <c r="H12">
        <v>10276461.449999999</v>
      </c>
      <c r="I12">
        <v>52370.55</v>
      </c>
      <c r="J12">
        <v>35710.379999999997</v>
      </c>
      <c r="K12">
        <v>11316.51</v>
      </c>
      <c r="L12">
        <v>27419.13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I12" sqref="I12:L12"/>
    </sheetView>
  </sheetViews>
  <sheetFormatPr defaultRowHeight="15" x14ac:dyDescent="0.25"/>
  <cols>
    <col min="2" max="2" width="12" bestFit="1" customWidth="1"/>
    <col min="12" max="12" width="12.28515625" customWidth="1"/>
    <col min="15" max="15" width="11.5703125" bestFit="1" customWidth="1"/>
    <col min="18" max="18" width="11.5703125" bestFit="1" customWidth="1"/>
  </cols>
  <sheetData>
    <row r="1" spans="1:12" x14ac:dyDescent="0.25">
      <c r="A1" t="s">
        <v>14</v>
      </c>
      <c r="B1" t="s">
        <v>0</v>
      </c>
      <c r="C1" t="s">
        <v>48</v>
      </c>
      <c r="D1" t="s">
        <v>49</v>
      </c>
      <c r="E1" t="s">
        <v>50</v>
      </c>
      <c r="F1" t="s">
        <v>5</v>
      </c>
      <c r="G1" t="s">
        <v>6</v>
      </c>
      <c r="H1" t="s">
        <v>7</v>
      </c>
      <c r="I1" t="s">
        <v>51</v>
      </c>
      <c r="J1" t="s">
        <v>52</v>
      </c>
      <c r="K1" t="s">
        <v>53</v>
      </c>
      <c r="L1" t="s">
        <v>55</v>
      </c>
    </row>
    <row r="2" spans="1:12" x14ac:dyDescent="0.25">
      <c r="A2" t="s">
        <v>15</v>
      </c>
      <c r="B2">
        <v>1411573.23</v>
      </c>
      <c r="C2">
        <v>31.5</v>
      </c>
      <c r="D2">
        <v>247533.39</v>
      </c>
      <c r="E2">
        <v>12013.02</v>
      </c>
      <c r="F2">
        <v>841641.66</v>
      </c>
      <c r="G2">
        <v>109079.01</v>
      </c>
      <c r="H2">
        <v>184228.38</v>
      </c>
      <c r="I2">
        <v>9613.08</v>
      </c>
      <c r="J2">
        <v>4431.24</v>
      </c>
      <c r="K2">
        <v>2033.91</v>
      </c>
      <c r="L2">
        <v>968.04</v>
      </c>
    </row>
    <row r="3" spans="1:12" x14ac:dyDescent="0.25">
      <c r="A3" t="s">
        <v>16</v>
      </c>
      <c r="B3">
        <v>2807712.09</v>
      </c>
      <c r="C3">
        <v>60.57</v>
      </c>
      <c r="D3">
        <v>907653.15</v>
      </c>
      <c r="E3">
        <v>3363.84</v>
      </c>
      <c r="F3">
        <v>1383516.18</v>
      </c>
      <c r="G3">
        <v>216360.45</v>
      </c>
      <c r="H3">
        <v>283510.44</v>
      </c>
      <c r="I3">
        <v>3364.38</v>
      </c>
      <c r="J3">
        <v>4509.45</v>
      </c>
      <c r="K3">
        <v>485.01</v>
      </c>
      <c r="L3">
        <v>4888.62</v>
      </c>
    </row>
    <row r="4" spans="1:12" x14ac:dyDescent="0.25">
      <c r="A4" t="s">
        <v>17</v>
      </c>
      <c r="B4">
        <v>1254798.3600000001</v>
      </c>
      <c r="C4">
        <v>4.2300000000000004</v>
      </c>
      <c r="D4">
        <v>928793.25</v>
      </c>
      <c r="E4">
        <v>3518.01</v>
      </c>
      <c r="F4">
        <v>143878.68</v>
      </c>
      <c r="G4">
        <v>147641.85</v>
      </c>
      <c r="H4">
        <v>28174.95</v>
      </c>
      <c r="I4">
        <v>406.44</v>
      </c>
      <c r="J4">
        <v>2307.2399999999998</v>
      </c>
      <c r="K4">
        <v>50.04</v>
      </c>
      <c r="L4">
        <v>23.67</v>
      </c>
    </row>
    <row r="5" spans="1:12" x14ac:dyDescent="0.25">
      <c r="A5" t="s">
        <v>18</v>
      </c>
      <c r="B5">
        <v>2108109.06</v>
      </c>
      <c r="C5">
        <v>21.51</v>
      </c>
      <c r="D5">
        <v>277254.09000000003</v>
      </c>
      <c r="E5">
        <v>791.19</v>
      </c>
      <c r="F5">
        <v>1423161.45</v>
      </c>
      <c r="G5">
        <v>155531.70000000001</v>
      </c>
      <c r="H5">
        <v>238751.46</v>
      </c>
      <c r="I5">
        <v>3226.68</v>
      </c>
      <c r="J5">
        <v>5056.6499999999996</v>
      </c>
      <c r="K5">
        <v>232.74</v>
      </c>
      <c r="L5">
        <v>4081.59</v>
      </c>
    </row>
    <row r="6" spans="1:12" x14ac:dyDescent="0.25">
      <c r="A6" t="s">
        <v>19</v>
      </c>
      <c r="B6">
        <v>3449308.5</v>
      </c>
      <c r="C6">
        <v>20.7</v>
      </c>
      <c r="D6">
        <v>2545471.17</v>
      </c>
      <c r="E6">
        <v>1220.94</v>
      </c>
      <c r="F6">
        <v>325179.71999999997</v>
      </c>
      <c r="G6">
        <v>422552.34</v>
      </c>
      <c r="H6">
        <v>141279.57</v>
      </c>
      <c r="I6">
        <v>4694.3100000000004</v>
      </c>
      <c r="J6">
        <v>7504.74</v>
      </c>
      <c r="K6">
        <v>590.85</v>
      </c>
      <c r="L6">
        <v>794.16</v>
      </c>
    </row>
    <row r="7" spans="1:12" x14ac:dyDescent="0.25">
      <c r="A7" t="s">
        <v>20</v>
      </c>
      <c r="B7">
        <v>3886777.53</v>
      </c>
      <c r="C7">
        <v>22.5</v>
      </c>
      <c r="D7">
        <v>2823497.46</v>
      </c>
      <c r="E7">
        <v>2919.78</v>
      </c>
      <c r="F7">
        <v>376425.09</v>
      </c>
      <c r="G7">
        <v>238243.86</v>
      </c>
      <c r="H7">
        <v>426806.46</v>
      </c>
      <c r="I7">
        <v>8148.24</v>
      </c>
      <c r="J7">
        <v>9015.93</v>
      </c>
      <c r="K7">
        <v>1173.5999999999999</v>
      </c>
      <c r="L7">
        <v>524.61</v>
      </c>
    </row>
    <row r="8" spans="1:12" x14ac:dyDescent="0.25">
      <c r="A8" t="s">
        <v>21</v>
      </c>
      <c r="B8">
        <v>3912393.06</v>
      </c>
      <c r="C8">
        <v>4.68</v>
      </c>
      <c r="D8">
        <v>796530.69</v>
      </c>
      <c r="E8">
        <v>21332.61</v>
      </c>
      <c r="F8">
        <v>526679.91</v>
      </c>
      <c r="G8">
        <v>127653.93</v>
      </c>
      <c r="H8">
        <v>2426469.75</v>
      </c>
      <c r="I8">
        <v>4872.0600000000004</v>
      </c>
      <c r="J8">
        <v>4927.59</v>
      </c>
      <c r="K8">
        <v>2650.77</v>
      </c>
      <c r="L8">
        <v>1271.07</v>
      </c>
    </row>
    <row r="9" spans="1:12" x14ac:dyDescent="0.25">
      <c r="A9" t="s">
        <v>22</v>
      </c>
      <c r="B9">
        <v>2935358.01</v>
      </c>
      <c r="C9">
        <v>46.53</v>
      </c>
      <c r="D9">
        <v>772160.49</v>
      </c>
      <c r="E9">
        <v>131.13</v>
      </c>
      <c r="F9">
        <v>1534042.98</v>
      </c>
      <c r="G9">
        <v>115307.01</v>
      </c>
      <c r="H9">
        <v>499124.7</v>
      </c>
      <c r="I9">
        <v>7436.52</v>
      </c>
      <c r="J9">
        <v>4834.4399999999996</v>
      </c>
      <c r="K9">
        <v>567.09</v>
      </c>
      <c r="L9">
        <v>1707.12</v>
      </c>
    </row>
    <row r="10" spans="1:12" x14ac:dyDescent="0.25">
      <c r="A10" t="s">
        <v>23</v>
      </c>
      <c r="B10">
        <v>5713696.8899999997</v>
      </c>
      <c r="C10">
        <v>117.9</v>
      </c>
      <c r="D10">
        <v>17159.490000000002</v>
      </c>
      <c r="E10">
        <v>18093.419999999998</v>
      </c>
      <c r="F10">
        <v>3362475.6</v>
      </c>
      <c r="G10">
        <v>98507.61</v>
      </c>
      <c r="H10">
        <v>2200459.41</v>
      </c>
      <c r="I10">
        <v>5652.09</v>
      </c>
      <c r="J10">
        <v>3327.75</v>
      </c>
      <c r="K10">
        <v>1162.44</v>
      </c>
      <c r="L10">
        <v>6741.18</v>
      </c>
    </row>
    <row r="11" spans="1:12" x14ac:dyDescent="0.25">
      <c r="A11" t="s">
        <v>24</v>
      </c>
      <c r="B11">
        <v>6608799</v>
      </c>
      <c r="C11">
        <v>82.08</v>
      </c>
      <c r="D11">
        <v>255558.15</v>
      </c>
      <c r="E11">
        <v>19343.34</v>
      </c>
      <c r="F11">
        <v>2407834.44</v>
      </c>
      <c r="G11">
        <v>46595.519999999997</v>
      </c>
      <c r="H11">
        <v>3842746.02</v>
      </c>
      <c r="I11">
        <v>18203.22</v>
      </c>
      <c r="J11">
        <v>5577.66</v>
      </c>
      <c r="K11">
        <v>7318.71</v>
      </c>
      <c r="L11">
        <v>5539.86</v>
      </c>
    </row>
    <row r="12" spans="1:12" x14ac:dyDescent="0.25">
      <c r="A12" t="s">
        <v>25</v>
      </c>
      <c r="B12">
        <v>34088525.729999997</v>
      </c>
      <c r="C12">
        <v>412.2</v>
      </c>
      <c r="D12">
        <v>9571611.3300000001</v>
      </c>
      <c r="E12">
        <v>82727.28</v>
      </c>
      <c r="F12">
        <v>12324835.710000001</v>
      </c>
      <c r="G12">
        <v>1677473.28</v>
      </c>
      <c r="H12">
        <v>10271551.140000001</v>
      </c>
      <c r="I12">
        <v>65617.02</v>
      </c>
      <c r="J12">
        <v>51492.69</v>
      </c>
      <c r="K12">
        <v>16265.16</v>
      </c>
      <c r="L12">
        <v>26539.919999999998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synthese_pertes</vt:lpstr>
      <vt:lpstr>FACET</vt:lpstr>
      <vt:lpstr>GAF_0010</vt:lpstr>
      <vt:lpstr>GFC_LY</vt:lpstr>
      <vt:lpstr>arbre_decision_0010</vt:lpstr>
      <vt:lpstr>arbre_decision_0012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DAnnunzio, Remi (FOM)</dc:creator>
  <cp:lastModifiedBy>Remi DAnnunzio (FOM)</cp:lastModifiedBy>
  <dcterms:created xsi:type="dcterms:W3CDTF">2015-06-22T15:45:21Z</dcterms:created>
  <dcterms:modified xsi:type="dcterms:W3CDTF">2015-07-07T06:49:10Z</dcterms:modified>
</cp:coreProperties>
</file>