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chuy/Downloads/"/>
    </mc:Choice>
  </mc:AlternateContent>
  <xr:revisionPtr revIDLastSave="0" documentId="13_ncr:1_{0620C60A-7F67-0B4D-A23F-77FA3AB8605A}" xr6:coauthVersionLast="47" xr6:coauthVersionMax="47" xr10:uidLastSave="{00000000-0000-0000-0000-000000000000}"/>
  <bookViews>
    <workbookView xWindow="0" yWindow="500" windowWidth="30720" windowHeight="18700" xr2:uid="{8AFC2FB0-49A9-7E4B-9250-BB91C305CF4E}"/>
  </bookViews>
  <sheets>
    <sheet name="Câu 1_Không Teacher Forcing" sheetId="1" r:id="rId1"/>
    <sheet name="Câu 1_Teacher Forcing" sheetId="2" r:id="rId2"/>
    <sheet name="Câu 1_Attention" sheetId="3" r:id="rId3"/>
    <sheet name="Câu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8" i="3" l="1"/>
  <c r="I89" i="3"/>
  <c r="I87" i="3"/>
  <c r="I103" i="3"/>
  <c r="I104" i="3"/>
  <c r="I102" i="3"/>
  <c r="I25" i="2"/>
  <c r="I24" i="2"/>
  <c r="I23" i="2"/>
  <c r="I18" i="2"/>
  <c r="I17" i="2"/>
  <c r="I16" i="2"/>
  <c r="I11" i="2"/>
  <c r="L14" i="2" s="1"/>
  <c r="O14" i="2" s="1"/>
  <c r="I10" i="2"/>
  <c r="L13" i="2" s="1"/>
  <c r="I9" i="2"/>
  <c r="L12" i="2" s="1"/>
  <c r="I74" i="3"/>
  <c r="I73" i="3"/>
  <c r="I72" i="3"/>
  <c r="I58" i="3"/>
  <c r="I57" i="3"/>
  <c r="I56" i="3"/>
  <c r="I42" i="3"/>
  <c r="I41" i="3"/>
  <c r="I40" i="3"/>
  <c r="I26" i="3"/>
  <c r="I25" i="3"/>
  <c r="I24" i="3"/>
  <c r="I18" i="3"/>
  <c r="I17" i="3"/>
  <c r="I16" i="3"/>
  <c r="I11" i="3"/>
  <c r="L14" i="3" s="1"/>
  <c r="O14" i="3" s="1"/>
  <c r="G34" i="3" s="1"/>
  <c r="I10" i="3"/>
  <c r="L13" i="3" s="1"/>
  <c r="O13" i="3" s="1"/>
  <c r="G33" i="3" s="1"/>
  <c r="I9" i="3"/>
  <c r="L12" i="3" s="1"/>
  <c r="O12" i="3" s="1"/>
  <c r="G31" i="2" l="1"/>
  <c r="O12" i="2"/>
  <c r="O13" i="2"/>
  <c r="G32" i="2"/>
  <c r="G33" i="2"/>
  <c r="G32" i="3"/>
  <c r="T5" i="2" l="1"/>
  <c r="T4" i="2"/>
  <c r="T2" i="2"/>
  <c r="T3" i="2"/>
  <c r="I31" i="2"/>
  <c r="L27" i="2" s="1"/>
  <c r="I33" i="2"/>
  <c r="L29" i="2" s="1"/>
  <c r="I32" i="2"/>
  <c r="L28" i="2" s="1"/>
  <c r="I34" i="3"/>
  <c r="L30" i="3" s="1"/>
  <c r="O30" i="3" s="1"/>
  <c r="G50" i="3" s="1"/>
  <c r="I33" i="3"/>
  <c r="L29" i="3" s="1"/>
  <c r="O29" i="3" s="1"/>
  <c r="G49" i="3" s="1"/>
  <c r="I32" i="3"/>
  <c r="L28" i="3" s="1"/>
  <c r="O28" i="3" s="1"/>
  <c r="U3" i="2" l="1"/>
  <c r="O28" i="2"/>
  <c r="G38" i="2"/>
  <c r="U4" i="2"/>
  <c r="O29" i="2"/>
  <c r="G39" i="2"/>
  <c r="G37" i="2"/>
  <c r="O27" i="2"/>
  <c r="U2" i="2"/>
  <c r="Z1" i="2" s="1"/>
  <c r="U5" i="2"/>
  <c r="G48" i="3"/>
  <c r="I38" i="2" l="1"/>
  <c r="I37" i="2"/>
  <c r="I40" i="2"/>
  <c r="I39" i="2"/>
  <c r="L39" i="2" s="1"/>
  <c r="T10" i="2"/>
  <c r="T9" i="2"/>
  <c r="T7" i="2"/>
  <c r="T8" i="2"/>
  <c r="U8" i="2" s="1"/>
  <c r="I50" i="3"/>
  <c r="L46" i="3" s="1"/>
  <c r="O46" i="3" s="1"/>
  <c r="G66" i="3" s="1"/>
  <c r="I49" i="3"/>
  <c r="L45" i="3" s="1"/>
  <c r="O45" i="3" s="1"/>
  <c r="G65" i="3" s="1"/>
  <c r="I48" i="3"/>
  <c r="L44" i="3" s="1"/>
  <c r="O44" i="3" s="1"/>
  <c r="L37" i="2" l="1"/>
  <c r="U7" i="2"/>
  <c r="U9" i="2"/>
  <c r="U10" i="2"/>
  <c r="L40" i="2"/>
  <c r="L38" i="2"/>
  <c r="G64" i="3"/>
  <c r="Z6" i="2" l="1"/>
  <c r="I66" i="3"/>
  <c r="L62" i="3" s="1"/>
  <c r="O62" i="3" s="1"/>
  <c r="G82" i="3" s="1"/>
  <c r="I65" i="3"/>
  <c r="L61" i="3" s="1"/>
  <c r="O61" i="3" s="1"/>
  <c r="G81" i="3" s="1"/>
  <c r="I64" i="3"/>
  <c r="L60" i="3" s="1"/>
  <c r="O60" i="3" s="1"/>
  <c r="G80" i="3" l="1"/>
  <c r="I95" i="3" l="1"/>
  <c r="L91" i="3" s="1"/>
  <c r="O91" i="3" s="1"/>
  <c r="I80" i="3"/>
  <c r="L76" i="3" s="1"/>
  <c r="O76" i="3" s="1"/>
  <c r="I97" i="3"/>
  <c r="L93" i="3" s="1"/>
  <c r="O93" i="3" s="1"/>
  <c r="G112" i="3" s="1"/>
  <c r="I82" i="3"/>
  <c r="L78" i="3" s="1"/>
  <c r="O78" i="3" s="1"/>
  <c r="G97" i="3" s="1"/>
  <c r="I96" i="3"/>
  <c r="L92" i="3" s="1"/>
  <c r="O92" i="3" s="1"/>
  <c r="G111" i="3" s="1"/>
  <c r="I81" i="3"/>
  <c r="L77" i="3" s="1"/>
  <c r="O77" i="3" s="1"/>
  <c r="G96" i="3" s="1"/>
  <c r="P76" i="3" l="1"/>
  <c r="G95" i="3"/>
  <c r="G110" i="3"/>
  <c r="P12" i="3"/>
  <c r="P28" i="3"/>
  <c r="P44" i="3"/>
  <c r="P60" i="3"/>
  <c r="Q44" i="3" l="1"/>
  <c r="R46" i="3" s="1"/>
  <c r="Q60" i="3"/>
  <c r="Q28" i="3"/>
  <c r="R29" i="3" s="1"/>
  <c r="Q12" i="3"/>
  <c r="I112" i="3"/>
  <c r="L108" i="3" s="1"/>
  <c r="O108" i="3" s="1"/>
  <c r="I111" i="3"/>
  <c r="L107" i="3" s="1"/>
  <c r="O107" i="3" s="1"/>
  <c r="I110" i="3"/>
  <c r="L106" i="3" s="1"/>
  <c r="O106" i="3" s="1"/>
  <c r="R60" i="3"/>
  <c r="R62" i="3"/>
  <c r="R61" i="3"/>
  <c r="Q76" i="3"/>
  <c r="R28" i="3" l="1"/>
  <c r="R30" i="3"/>
  <c r="R44" i="3"/>
  <c r="R45" i="3"/>
  <c r="R76" i="3"/>
  <c r="R78" i="3"/>
  <c r="R77" i="3"/>
  <c r="R12" i="3"/>
  <c r="R14" i="3"/>
  <c r="R13" i="3"/>
  <c r="O95" i="3" s="1"/>
  <c r="G134" i="3"/>
  <c r="G133" i="3"/>
  <c r="S12" i="3"/>
  <c r="S28" i="3"/>
  <c r="S44" i="3"/>
  <c r="S60" i="3"/>
  <c r="S76" i="3"/>
  <c r="G135" i="3"/>
  <c r="I135" i="3" l="1"/>
  <c r="I136" i="3"/>
  <c r="I134" i="3"/>
  <c r="I133" i="3"/>
  <c r="L133" i="3" s="1"/>
  <c r="O96" i="3"/>
  <c r="O94" i="3"/>
  <c r="T76" i="3"/>
  <c r="U78" i="3" s="1"/>
  <c r="T28" i="3"/>
  <c r="T60" i="3"/>
  <c r="T44" i="3"/>
  <c r="T12" i="3"/>
  <c r="L136" i="3" l="1"/>
  <c r="L134" i="3"/>
  <c r="L135" i="3"/>
  <c r="U76" i="3"/>
  <c r="U77" i="3"/>
  <c r="U12" i="3"/>
  <c r="U14" i="3"/>
  <c r="U13" i="3"/>
  <c r="U62" i="3"/>
  <c r="U61" i="3"/>
  <c r="U60" i="3"/>
  <c r="U45" i="3"/>
  <c r="U44" i="3"/>
  <c r="U46" i="3"/>
  <c r="V12" i="3"/>
  <c r="V28" i="3"/>
  <c r="V44" i="3"/>
  <c r="V60" i="3"/>
  <c r="V76" i="3"/>
  <c r="U29" i="3"/>
  <c r="U28" i="3"/>
  <c r="U30" i="3"/>
  <c r="W76" i="3" l="1"/>
  <c r="X78" i="3" s="1"/>
  <c r="W12" i="3"/>
  <c r="W60" i="3"/>
  <c r="W28" i="3"/>
  <c r="O110" i="3"/>
  <c r="O111" i="3"/>
  <c r="W44" i="3"/>
  <c r="O109" i="3"/>
  <c r="X76" i="3" l="1"/>
  <c r="X77" i="3"/>
  <c r="X45" i="3"/>
  <c r="X44" i="3"/>
  <c r="X46" i="3"/>
  <c r="X62" i="3"/>
  <c r="X61" i="3"/>
  <c r="X60" i="3"/>
  <c r="X29" i="3"/>
  <c r="X28" i="3"/>
  <c r="X30" i="3"/>
  <c r="X12" i="3"/>
  <c r="X14" i="3"/>
  <c r="X13" i="3"/>
  <c r="P133" i="3" l="1"/>
</calcChain>
</file>

<file path=xl/sharedStrings.xml><?xml version="1.0" encoding="utf-8"?>
<sst xmlns="http://schemas.openxmlformats.org/spreadsheetml/2006/main" count="235" uniqueCount="115">
  <si>
    <t>h</t>
  </si>
  <si>
    <t>e</t>
  </si>
  <si>
    <t>l</t>
  </si>
  <si>
    <t>o</t>
  </si>
  <si>
    <t>ma trận 3x4 vì 4: số từ trong từ điển, 3 là số chiều của h</t>
  </si>
  <si>
    <t>wxh</t>
  </si>
  <si>
    <t>x1</t>
  </si>
  <si>
    <t>wxh*x1</t>
  </si>
  <si>
    <t>wxh*x1 + whh*ht-1 + bias</t>
  </si>
  <si>
    <t>h1 = tanh(wxh*x1 + whh*ht-1 + bias)</t>
  </si>
  <si>
    <t>ma trận 3x3</t>
  </si>
  <si>
    <t>whh</t>
  </si>
  <si>
    <t>bias</t>
  </si>
  <si>
    <t>ht-1 = h0</t>
  </si>
  <si>
    <t>whh*ht-1 + bias</t>
  </si>
  <si>
    <t>ma trận 3x4</t>
  </si>
  <si>
    <t>x2</t>
  </si>
  <si>
    <t>wxh*x2</t>
  </si>
  <si>
    <t>wxh*x2 + whh*ht-1 + bias</t>
  </si>
  <si>
    <t>h2 = tanh(wxh*x2 + whh*ht-1 + bias)</t>
  </si>
  <si>
    <t>ht-1 = h1</t>
  </si>
  <si>
    <t>x3</t>
  </si>
  <si>
    <t>wxh*x3</t>
  </si>
  <si>
    <t>h3 = tanh(wxh*x3 + whh*ht-1 + bias)</t>
  </si>
  <si>
    <t>ht-1 = h2</t>
  </si>
  <si>
    <t>x4</t>
  </si>
  <si>
    <t>wxh*x4</t>
  </si>
  <si>
    <t>h4 = tanh(wxh*x4 + whh*ht-1 + bias)</t>
  </si>
  <si>
    <t>ht-1 = h3</t>
  </si>
  <si>
    <t>x5</t>
  </si>
  <si>
    <t>wxh*x5</t>
  </si>
  <si>
    <t>h5 = tanh(wxh*x5 + whh*ht-1 + bias)</t>
  </si>
  <si>
    <t>ht-1 = h4</t>
  </si>
  <si>
    <t>DECODER</t>
  </si>
  <si>
    <t>x6</t>
  </si>
  <si>
    <t>wxh*x6</t>
  </si>
  <si>
    <t>wxh*x6 + whh*ht-1 + bias</t>
  </si>
  <si>
    <t>h6 = tanh(wxh*x6 + whh*ht-1 + bias)</t>
  </si>
  <si>
    <t>&lt;&gt;</t>
  </si>
  <si>
    <t>ht-1 = h5</t>
  </si>
  <si>
    <t>x7</t>
  </si>
  <si>
    <t>wxh*x7</t>
  </si>
  <si>
    <t>wxh*x7 + whh*ht-1 + bias</t>
  </si>
  <si>
    <t>h7 = tanh(wxh*x7 + whh*ht-1 + bias)</t>
  </si>
  <si>
    <t>ht-1 = h6</t>
  </si>
  <si>
    <t>ma trận 4x3: 4 là số từ trong từ điển, 3 là số chiều của h</t>
  </si>
  <si>
    <t>why</t>
  </si>
  <si>
    <t>ht = h7</t>
  </si>
  <si>
    <t>yt = why * h6</t>
  </si>
  <si>
    <t>softmax(yt)</t>
  </si>
  <si>
    <t>label</t>
  </si>
  <si>
    <t>loss</t>
  </si>
  <si>
    <t>Teacher Forcing</t>
  </si>
  <si>
    <t>a</t>
  </si>
  <si>
    <t>h: 1</t>
  </si>
  <si>
    <t>predicted</t>
  </si>
  <si>
    <t>Non TF</t>
  </si>
  <si>
    <t>yt=why*h1</t>
  </si>
  <si>
    <t>y1: e</t>
  </si>
  <si>
    <t>Teacher
Forcing</t>
  </si>
  <si>
    <t>loss1</t>
  </si>
  <si>
    <t>e: 0</t>
  </si>
  <si>
    <t>x1 = h</t>
  </si>
  <si>
    <t>y^1 = ?</t>
  </si>
  <si>
    <t>y1 = e</t>
  </si>
  <si>
    <t>Loss 1 = ?</t>
  </si>
  <si>
    <t>l: 0</t>
  </si>
  <si>
    <t>x2 = e</t>
  </si>
  <si>
    <t>y^2 = h</t>
  </si>
  <si>
    <t>y2 = l</t>
  </si>
  <si>
    <t>"0010"</t>
  </si>
  <si>
    <t>Loss 2 = ?</t>
  </si>
  <si>
    <t>o: 0</t>
  </si>
  <si>
    <t>x3 = l</t>
  </si>
  <si>
    <t>y3 = l</t>
  </si>
  <si>
    <t>x3 = "1000"</t>
  </si>
  <si>
    <t>yt=why*h2</t>
  </si>
  <si>
    <t>y2: l</t>
  </si>
  <si>
    <t>loss2</t>
  </si>
  <si>
    <t>Ma trận 3x4 vì 4: số từ trong từ điển, 3 là số chiều của h</t>
  </si>
  <si>
    <t xml:space="preserve"> </t>
  </si>
  <si>
    <t>Input 1: x1</t>
  </si>
  <si>
    <t>wxh*x1 (hàng * cột)</t>
  </si>
  <si>
    <t>Input = X&lt;0&gt; + a&lt;0&gt;</t>
  </si>
  <si>
    <t>wxh*x1 + whh*(ht-1) + bias</t>
  </si>
  <si>
    <t>h1 = tanh(wxh*x1 + whh*(ht-1) + bias) là ra vector a&lt;1&gt;</t>
  </si>
  <si>
    <t>Ma trận 3x3</t>
  </si>
  <si>
    <t>Inut 2: ht-1 = h0</t>
  </si>
  <si>
    <t>whh*(ht-1) + bias</t>
  </si>
  <si>
    <t>h0 là vector of zero</t>
  </si>
  <si>
    <t>Ma trận 3x4</t>
  </si>
  <si>
    <t>x2: e</t>
  </si>
  <si>
    <t>wxh*x2 + whh*(ht-1) + bias</t>
  </si>
  <si>
    <t>h2 = tanh(wxh*x2 + whh*(ht-1) + bias)</t>
  </si>
  <si>
    <t>ht = h2</t>
  </si>
  <si>
    <t>yt = why * h2</t>
  </si>
  <si>
    <t>Non Teacher Forcing giành cho bài toán Language Generation (sinh ngôn ngữ)</t>
  </si>
  <si>
    <t>Non-
Teacher
Forcing</t>
  </si>
  <si>
    <t xml:space="preserve">   </t>
  </si>
  <si>
    <t>x1: h</t>
  </si>
  <si>
    <t>Đổi x2 thành chữ h (1000). Vì Non-TF quy định input lần 2 là output lần 1, căn cứ theo softmax lần 1 thì hàng 1 của softmax = 0.432319 là max -&gt; predict ra h</t>
  </si>
  <si>
    <t>predict</t>
  </si>
  <si>
    <t>Chữ "h" vì 0.432319 là lớn nhất</t>
  </si>
  <si>
    <t>Chữ "h" vì 0.446472 là lớn nhất</t>
  </si>
  <si>
    <t>Chữ "h" vì 0.452097 là lớn nhất</t>
  </si>
  <si>
    <t>Predict</t>
  </si>
  <si>
    <t>Giải thích ý nghĩa các con số của các parameters của từng tầng:</t>
  </si>
  <si>
    <r>
      <rPr>
        <b/>
        <sz val="12"/>
        <color theme="1"/>
        <rFont val="Calibri"/>
        <family val="2"/>
        <scheme val="minor"/>
      </rPr>
      <t>Tầng embedding:</t>
    </r>
    <r>
      <rPr>
        <sz val="12"/>
        <color theme="1"/>
        <rFont val="Calibri"/>
        <family val="2"/>
        <scheme val="minor"/>
      </rPr>
      <t xml:space="preserve"> với 7919 từ có trong vocab, số chiều vector embedding của mỗi từ là 400, nên số lượng tham số là: vocab_size * embedding_dim = 7919 * 400 = </t>
    </r>
    <r>
      <rPr>
        <b/>
        <sz val="12"/>
        <color theme="1"/>
        <rFont val="Calibri"/>
        <family val="2"/>
        <scheme val="minor"/>
      </rPr>
      <t>3167600</t>
    </r>
  </si>
  <si>
    <r>
      <rPr>
        <b/>
        <sz val="12"/>
        <color theme="1"/>
        <rFont val="Calibri"/>
        <family val="2"/>
        <scheme val="minor"/>
      </rPr>
      <t>Tầng CNN:</t>
    </r>
    <r>
      <rPr>
        <sz val="12"/>
        <color theme="1"/>
        <rFont val="Calibri"/>
        <family val="2"/>
        <scheme val="minor"/>
      </rPr>
      <t xml:space="preserve"> với 100 filter, mỗi filter có length = 3, chiều rộng bằng số chiều của vector embedding = 400: num_filters * (filter_height * filter_width + bias) = 100*(3*400 + 1) = </t>
    </r>
    <r>
      <rPr>
        <b/>
        <sz val="12"/>
        <color theme="1"/>
        <rFont val="Calibri"/>
        <family val="2"/>
        <scheme val="minor"/>
      </rPr>
      <t>120100</t>
    </r>
  </si>
  <si>
    <r>
      <rPr>
        <b/>
        <sz val="12"/>
        <color theme="1"/>
        <rFont val="Calibri"/>
        <family val="2"/>
        <scheme val="minor"/>
      </rPr>
      <t>Tầng CNN:</t>
    </r>
    <r>
      <rPr>
        <sz val="12"/>
        <color theme="1"/>
        <rFont val="Calibri"/>
        <family val="2"/>
        <scheme val="minor"/>
      </rPr>
      <t xml:space="preserve"> với 100 filter, mỗi filter có length = 4, chiều rộng bằng số chiều của vector embedding = 400: num_filters * (filter_height * filter_width + bias) = 100*(4*400 + 1) = </t>
    </r>
    <r>
      <rPr>
        <b/>
        <sz val="12"/>
        <color theme="1"/>
        <rFont val="Calibri"/>
        <family val="2"/>
        <scheme val="minor"/>
      </rPr>
      <t>160100</t>
    </r>
  </si>
  <si>
    <r>
      <rPr>
        <b/>
        <sz val="12"/>
        <color theme="1"/>
        <rFont val="Calibri"/>
        <family val="2"/>
        <scheme val="minor"/>
      </rPr>
      <t xml:space="preserve">Tầng CNN: </t>
    </r>
    <r>
      <rPr>
        <sz val="12"/>
        <color theme="1"/>
        <rFont val="Calibri"/>
        <family val="2"/>
        <scheme val="minor"/>
      </rPr>
      <t xml:space="preserve">với 100 filter, mỗi filter có length = 5, chiều rộng bằng số chiều của vector embedding = 400: num_filters * (filter_height * filter_width + bias) = 100*(5*400 + 1) = </t>
    </r>
    <r>
      <rPr>
        <b/>
        <sz val="12"/>
        <color theme="1"/>
        <rFont val="Calibri"/>
        <family val="2"/>
        <scheme val="minor"/>
      </rPr>
      <t>200100</t>
    </r>
  </si>
  <si>
    <r>
      <rPr>
        <b/>
        <sz val="12"/>
        <color theme="1"/>
        <rFont val="Calibri"/>
        <family val="2"/>
        <scheme val="minor"/>
      </rPr>
      <t>Tầng LSTM:</t>
    </r>
    <r>
      <rPr>
        <sz val="12"/>
        <color theme="1"/>
        <rFont val="Calibri"/>
        <family val="2"/>
        <scheme val="minor"/>
      </rPr>
      <t xml:space="preserve"> với số chiều của 1 vector đặc trưng input vào CNN là 300 và số chiều vector hidden là 512: 4*(input_dim * hidden_dim + hidden_dim * hidden_dim + bias * hidden_dim) = 4 * (300*512 + 512*512 + 1*512) = </t>
    </r>
    <r>
      <rPr>
        <b/>
        <sz val="12"/>
        <color theme="1"/>
        <rFont val="Calibri"/>
        <family val="2"/>
        <scheme val="minor"/>
      </rPr>
      <t>1665024</t>
    </r>
  </si>
  <si>
    <r>
      <rPr>
        <b/>
        <sz val="12"/>
        <color theme="1"/>
        <rFont val="Calibri"/>
        <family val="2"/>
        <scheme val="minor"/>
      </rPr>
      <t xml:space="preserve">Tầng Fully-connected: </t>
    </r>
    <r>
      <rPr>
        <sz val="12"/>
        <color theme="1"/>
        <rFont val="Calibri"/>
        <family val="2"/>
        <scheme val="minor"/>
      </rPr>
      <t xml:space="preserve">dùng để phân loại với input là vector đặc trưng có 512 chiều và đầu ra 3 layer: num_classes * (input_dim + bias) = 3 * (512+1) = </t>
    </r>
    <r>
      <rPr>
        <b/>
        <sz val="12"/>
        <color theme="1"/>
        <rFont val="Calibri"/>
        <family val="2"/>
        <scheme val="minor"/>
      </rPr>
      <t>1539</t>
    </r>
  </si>
  <si>
    <t>Kiến trúc mô hình kết hợp CNN &amp; LSTM theo kiểu tuần tự</t>
  </si>
  <si>
    <t>Predict ra chữ "h" vì 0.56469 lớn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</si>
</sst>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b/>
      <sz val="11"/>
      <name val="Calibri (Body)"/>
    </font>
    <font>
      <sz val="12"/>
      <name val="Calibri (Body)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BDD6EE"/>
        <bgColor rgb="FFBDD6EE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C8C8C8"/>
        <bgColor rgb="FFC8C8C8"/>
      </patternFill>
    </fill>
    <fill>
      <patternFill patternType="solid">
        <fgColor rgb="FF00B0F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AEAAAA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164" fontId="2" fillId="0" borderId="0" xfId="0" applyNumberFormat="1" applyFont="1"/>
    <xf numFmtId="0" fontId="2" fillId="3" borderId="0" xfId="0" applyFont="1" applyFill="1"/>
    <xf numFmtId="0" fontId="2" fillId="2" borderId="5" xfId="0" applyFont="1" applyFill="1" applyBorder="1"/>
    <xf numFmtId="164" fontId="2" fillId="4" borderId="0" xfId="0" applyNumberFormat="1" applyFont="1" applyFill="1"/>
    <xf numFmtId="164" fontId="2" fillId="5" borderId="0" xfId="0" applyNumberFormat="1" applyFont="1" applyFill="1"/>
    <xf numFmtId="0" fontId="2" fillId="6" borderId="0" xfId="0" applyFont="1" applyFill="1"/>
    <xf numFmtId="0" fontId="2" fillId="2" borderId="4" xfId="0" applyFont="1" applyFill="1" applyBorder="1"/>
    <xf numFmtId="0" fontId="3" fillId="2" borderId="5" xfId="0" applyFont="1" applyFill="1" applyBorder="1"/>
    <xf numFmtId="164" fontId="2" fillId="7" borderId="0" xfId="0" applyNumberFormat="1" applyFont="1" applyFill="1"/>
    <xf numFmtId="0" fontId="2" fillId="0" borderId="0" xfId="0" applyFont="1" applyAlignment="1">
      <alignment horizontal="right"/>
    </xf>
    <xf numFmtId="0" fontId="2" fillId="0" borderId="0" xfId="0" applyFont="1" applyBorder="1"/>
    <xf numFmtId="0" fontId="4" fillId="0" borderId="0" xfId="0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right"/>
    </xf>
    <xf numFmtId="0" fontId="0" fillId="3" borderId="0" xfId="0" applyFill="1"/>
    <xf numFmtId="0" fontId="11" fillId="0" borderId="0" xfId="0" applyFont="1"/>
    <xf numFmtId="0" fontId="0" fillId="12" borderId="0" xfId="0" applyFill="1"/>
    <xf numFmtId="0" fontId="0" fillId="11" borderId="1" xfId="0" applyFill="1" applyBorder="1"/>
    <xf numFmtId="164" fontId="12" fillId="13" borderId="0" xfId="0" applyNumberFormat="1" applyFont="1" applyFill="1"/>
    <xf numFmtId="0" fontId="12" fillId="14" borderId="0" xfId="0" applyFont="1" applyFill="1"/>
    <xf numFmtId="0" fontId="0" fillId="15" borderId="0" xfId="0" applyFill="1"/>
    <xf numFmtId="0" fontId="0" fillId="11" borderId="11" xfId="0" applyFill="1" applyBorder="1"/>
    <xf numFmtId="0" fontId="11" fillId="11" borderId="1" xfId="0" applyFont="1" applyFill="1" applyBorder="1"/>
    <xf numFmtId="164" fontId="0" fillId="10" borderId="0" xfId="0" applyNumberFormat="1" applyFill="1"/>
    <xf numFmtId="0" fontId="5" fillId="0" borderId="0" xfId="0" applyFont="1"/>
    <xf numFmtId="164" fontId="0" fillId="14" borderId="0" xfId="0" applyNumberFormat="1" applyFill="1"/>
    <xf numFmtId="0" fontId="0" fillId="14" borderId="0" xfId="0" applyFill="1"/>
    <xf numFmtId="164" fontId="0" fillId="16" borderId="0" xfId="0" applyNumberFormat="1" applyFill="1"/>
    <xf numFmtId="0" fontId="0" fillId="17" borderId="0" xfId="0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15" fillId="0" borderId="0" xfId="0" applyFont="1"/>
    <xf numFmtId="164" fontId="15" fillId="0" borderId="0" xfId="0" applyNumberFormat="1" applyFont="1"/>
    <xf numFmtId="164" fontId="13" fillId="0" borderId="0" xfId="0" applyNumberFormat="1" applyFont="1"/>
    <xf numFmtId="0" fontId="15" fillId="18" borderId="13" xfId="0" applyFont="1" applyFill="1" applyBorder="1"/>
    <xf numFmtId="0" fontId="15" fillId="18" borderId="14" xfId="0" applyFont="1" applyFill="1" applyBorder="1"/>
    <xf numFmtId="164" fontId="12" fillId="19" borderId="0" xfId="0" applyNumberFormat="1" applyFont="1" applyFill="1"/>
    <xf numFmtId="0" fontId="14" fillId="0" borderId="0" xfId="0" applyFont="1" applyAlignment="1">
      <alignment horizontal="center" vertical="center"/>
    </xf>
    <xf numFmtId="0" fontId="12" fillId="20" borderId="0" xfId="0" applyFont="1" applyFill="1"/>
    <xf numFmtId="0" fontId="13" fillId="21" borderId="0" xfId="0" applyFont="1" applyFill="1"/>
    <xf numFmtId="0" fontId="15" fillId="18" borderId="11" xfId="0" applyFont="1" applyFill="1" applyBorder="1"/>
    <xf numFmtId="0" fontId="11" fillId="18" borderId="13" xfId="0" applyFont="1" applyFill="1" applyBorder="1"/>
    <xf numFmtId="0" fontId="11" fillId="18" borderId="14" xfId="0" applyFont="1" applyFill="1" applyBorder="1"/>
    <xf numFmtId="0" fontId="15" fillId="21" borderId="0" xfId="0" applyFont="1" applyFill="1"/>
    <xf numFmtId="164" fontId="13" fillId="22" borderId="0" xfId="0" applyNumberFormat="1" applyFont="1" applyFill="1"/>
    <xf numFmtId="0" fontId="13" fillId="20" borderId="0" xfId="0" applyFont="1" applyFill="1"/>
    <xf numFmtId="164" fontId="13" fillId="23" borderId="0" xfId="0" applyNumberFormat="1" applyFont="1" applyFill="1"/>
    <xf numFmtId="0" fontId="13" fillId="24" borderId="0" xfId="0" applyFont="1" applyFill="1"/>
    <xf numFmtId="0" fontId="0" fillId="0" borderId="0" xfId="0" applyFill="1"/>
    <xf numFmtId="0" fontId="10" fillId="0" borderId="0" xfId="0" applyFont="1" applyAlignment="1">
      <alignment horizontal="center"/>
    </xf>
    <xf numFmtId="0" fontId="0" fillId="0" borderId="0" xfId="0" applyBorder="1" applyAlignment="1"/>
    <xf numFmtId="0" fontId="15" fillId="2" borderId="15" xfId="0" applyFont="1" applyFill="1" applyBorder="1"/>
    <xf numFmtId="0" fontId="15" fillId="2" borderId="7" xfId="0" applyFont="1" applyFill="1" applyBorder="1"/>
    <xf numFmtId="0" fontId="15" fillId="0" borderId="0" xfId="0" applyFont="1" applyFill="1" applyBorder="1"/>
    <xf numFmtId="0" fontId="13" fillId="0" borderId="0" xfId="0" applyFont="1" applyFill="1" applyBorder="1"/>
    <xf numFmtId="164" fontId="2" fillId="0" borderId="0" xfId="0" applyNumberFormat="1" applyFont="1" applyFill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Fill="1" applyBorder="1"/>
    <xf numFmtId="164" fontId="2" fillId="0" borderId="0" xfId="0" applyNumberFormat="1" applyFont="1" applyFill="1" applyBorder="1"/>
    <xf numFmtId="0" fontId="3" fillId="0" borderId="0" xfId="0" applyFont="1" applyFill="1" applyBorder="1"/>
    <xf numFmtId="164" fontId="2" fillId="8" borderId="0" xfId="0" applyNumberFormat="1" applyFont="1" applyFill="1" applyBorder="1"/>
    <xf numFmtId="0" fontId="2" fillId="0" borderId="16" xfId="0" applyFont="1" applyBorder="1"/>
    <xf numFmtId="0" fontId="2" fillId="0" borderId="17" xfId="0" applyFont="1" applyBorder="1"/>
    <xf numFmtId="0" fontId="2" fillId="6" borderId="18" xfId="0" applyFont="1" applyFill="1" applyBorder="1"/>
    <xf numFmtId="0" fontId="2" fillId="0" borderId="6" xfId="0" applyFont="1" applyBorder="1"/>
    <xf numFmtId="0" fontId="2" fillId="6" borderId="19" xfId="0" applyFont="1" applyFill="1" applyBorder="1"/>
    <xf numFmtId="0" fontId="0" fillId="0" borderId="20" xfId="0" applyBorder="1"/>
    <xf numFmtId="164" fontId="2" fillId="8" borderId="20" xfId="0" applyNumberFormat="1" applyFont="1" applyFill="1" applyBorder="1"/>
    <xf numFmtId="0" fontId="2" fillId="0" borderId="14" xfId="0" applyFont="1" applyBorder="1"/>
    <xf numFmtId="0" fontId="6" fillId="0" borderId="0" xfId="0" applyFont="1" applyFill="1" applyBorder="1" applyAlignment="1">
      <alignment horizontal="right" wrapText="1"/>
    </xf>
    <xf numFmtId="0" fontId="13" fillId="18" borderId="13" xfId="0" applyFont="1" applyFill="1" applyBorder="1"/>
    <xf numFmtId="0" fontId="13" fillId="18" borderId="14" xfId="0" applyFont="1" applyFill="1" applyBorder="1"/>
    <xf numFmtId="0" fontId="16" fillId="0" borderId="0" xfId="0" applyFont="1" applyFill="1" applyBorder="1" applyAlignment="1">
      <alignment vertical="center" wrapText="1"/>
    </xf>
    <xf numFmtId="0" fontId="2" fillId="0" borderId="20" xfId="0" applyFont="1" applyFill="1" applyBorder="1"/>
    <xf numFmtId="0" fontId="14" fillId="0" borderId="0" xfId="0" applyFont="1" applyAlignment="1">
      <alignment horizontal="center" vertical="center" wrapText="1"/>
    </xf>
    <xf numFmtId="0" fontId="15" fillId="18" borderId="8" xfId="0" applyFont="1" applyFill="1" applyBorder="1" applyAlignment="1">
      <alignment horizontal="center"/>
    </xf>
    <xf numFmtId="0" fontId="15" fillId="18" borderId="10" xfId="0" applyFont="1" applyFill="1" applyBorder="1" applyAlignment="1">
      <alignment horizontal="center"/>
    </xf>
    <xf numFmtId="0" fontId="15" fillId="18" borderId="12" xfId="0" applyFont="1" applyFill="1" applyBorder="1" applyAlignment="1">
      <alignment horizontal="center"/>
    </xf>
    <xf numFmtId="0" fontId="15" fillId="18" borderId="8" xfId="0" applyFont="1" applyFill="1" applyBorder="1" applyAlignment="1">
      <alignment horizontal="center" wrapText="1"/>
    </xf>
    <xf numFmtId="0" fontId="15" fillId="18" borderId="10" xfId="0" applyFont="1" applyFill="1" applyBorder="1" applyAlignment="1">
      <alignment horizontal="center" wrapText="1"/>
    </xf>
    <xf numFmtId="0" fontId="15" fillId="18" borderId="12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8" xfId="0" applyFill="1" applyBorder="1" applyAlignment="1">
      <alignment horizontal="center" wrapText="1"/>
    </xf>
    <xf numFmtId="0" fontId="0" fillId="11" borderId="10" xfId="0" applyFill="1" applyBorder="1" applyAlignment="1">
      <alignment horizontal="center" wrapText="1"/>
    </xf>
    <xf numFmtId="0" fontId="0" fillId="11" borderId="11" xfId="0" applyFill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5" fillId="0" borderId="3" xfId="0" applyFont="1" applyBorder="1"/>
    <xf numFmtId="0" fontId="5" fillId="0" borderId="4" xfId="0" applyFont="1" applyBorder="1"/>
    <xf numFmtId="0" fontId="2" fillId="0" borderId="0" xfId="0" applyFont="1" applyFill="1" applyBorder="1" applyAlignment="1">
      <alignment horizontal="center" wrapText="1"/>
    </xf>
    <xf numFmtId="0" fontId="5" fillId="0" borderId="0" xfId="0" applyFont="1" applyFill="1" applyBorder="1"/>
    <xf numFmtId="0" fontId="13" fillId="18" borderId="8" xfId="0" applyFont="1" applyFill="1" applyBorder="1" applyAlignment="1">
      <alignment horizontal="center"/>
    </xf>
    <xf numFmtId="0" fontId="13" fillId="18" borderId="10" xfId="0" applyFont="1" applyFill="1" applyBorder="1" applyAlignment="1">
      <alignment horizontal="center"/>
    </xf>
    <xf numFmtId="0" fontId="13" fillId="18" borderId="1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9" fillId="3" borderId="0" xfId="0" applyFont="1" applyFill="1"/>
    <xf numFmtId="0" fontId="0" fillId="0" borderId="0" xfId="0" applyAlignment="1">
      <alignment horizontal="center"/>
    </xf>
    <xf numFmtId="0" fontId="4" fillId="0" borderId="9" xfId="0" applyFont="1" applyBorder="1"/>
    <xf numFmtId="0" fontId="4" fillId="0" borderId="16" xfId="0" applyFont="1" applyBorder="1"/>
    <xf numFmtId="164" fontId="4" fillId="0" borderId="16" xfId="0" applyNumberFormat="1" applyFont="1" applyBorder="1"/>
    <xf numFmtId="0" fontId="1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0</xdr:rowOff>
    </xdr:from>
    <xdr:to>
      <xdr:col>6</xdr:col>
      <xdr:colOff>756719</xdr:colOff>
      <xdr:row>19</xdr:row>
      <xdr:rowOff>189581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040544-199A-9A4F-B9C7-CFFBC84326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678"/>
        <a:stretch/>
      </xdr:blipFill>
      <xdr:spPr>
        <a:xfrm>
          <a:off x="2" y="0"/>
          <a:ext cx="5694477" cy="4050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B095-37CA-3C4F-A6B1-29CB4CA5279C}">
  <dimension ref="A1:Z40"/>
  <sheetViews>
    <sheetView tabSelected="1" topLeftCell="J1" zoomScale="107" workbookViewId="0">
      <selection activeCell="U19" sqref="U19"/>
    </sheetView>
  </sheetViews>
  <sheetFormatPr baseColWidth="10" defaultRowHeight="16" x14ac:dyDescent="0.2"/>
  <sheetData>
    <row r="1" spans="1:26" x14ac:dyDescent="0.2">
      <c r="A1" s="37" t="s">
        <v>96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8" t="s">
        <v>57</v>
      </c>
      <c r="U1" s="38" t="s">
        <v>49</v>
      </c>
      <c r="V1" s="38" t="s">
        <v>101</v>
      </c>
      <c r="W1" s="39" t="s">
        <v>58</v>
      </c>
      <c r="X1" s="85" t="s">
        <v>97</v>
      </c>
      <c r="Y1" s="37" t="s">
        <v>60</v>
      </c>
      <c r="Z1" s="37">
        <v>2.2854390000000002</v>
      </c>
    </row>
    <row r="2" spans="1:26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>
        <v>1.8003340000000001</v>
      </c>
      <c r="U2" s="37">
        <v>0.43231900000000001</v>
      </c>
      <c r="V2" s="92" t="s">
        <v>102</v>
      </c>
      <c r="W2" s="37">
        <v>0</v>
      </c>
      <c r="X2" s="85"/>
      <c r="Y2" s="37"/>
      <c r="Z2" s="37"/>
    </row>
    <row r="3" spans="1:26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 t="s">
        <v>98</v>
      </c>
      <c r="L3" s="37"/>
      <c r="M3" s="37"/>
      <c r="N3" s="37"/>
      <c r="O3" s="37"/>
      <c r="P3" s="37"/>
      <c r="Q3" s="37"/>
      <c r="R3" s="37"/>
      <c r="S3" s="37"/>
      <c r="T3" s="37">
        <v>1.054781</v>
      </c>
      <c r="U3" s="37">
        <v>0.205123</v>
      </c>
      <c r="V3" s="92"/>
      <c r="W3" s="37">
        <v>1</v>
      </c>
      <c r="X3" s="85"/>
      <c r="Y3" s="37"/>
      <c r="Z3" s="37"/>
    </row>
    <row r="4" spans="1:26" x14ac:dyDescent="0.2">
      <c r="A4" s="40"/>
      <c r="B4" s="40">
        <v>0</v>
      </c>
      <c r="C4" s="40">
        <v>0</v>
      </c>
      <c r="D4" s="40">
        <v>0</v>
      </c>
      <c r="E4" s="40"/>
      <c r="F4" s="40"/>
      <c r="G4" s="40"/>
      <c r="H4" s="40"/>
      <c r="I4" s="41"/>
      <c r="J4" s="40"/>
      <c r="K4" s="42"/>
      <c r="L4" s="37"/>
      <c r="M4" s="37"/>
      <c r="N4" s="37"/>
      <c r="O4" s="37"/>
      <c r="P4" s="37"/>
      <c r="Q4" s="37"/>
      <c r="R4" s="37"/>
      <c r="S4" s="37"/>
      <c r="T4" s="37">
        <v>0.80694399999999999</v>
      </c>
      <c r="U4" s="37">
        <v>0.16009599999999999</v>
      </c>
      <c r="V4" s="92"/>
      <c r="W4" s="37">
        <v>0</v>
      </c>
      <c r="X4" s="85"/>
      <c r="Y4" s="37"/>
      <c r="Z4" s="37"/>
    </row>
    <row r="5" spans="1:26" x14ac:dyDescent="0.2">
      <c r="A5" s="23" t="s">
        <v>0</v>
      </c>
      <c r="B5" s="23" t="s">
        <v>1</v>
      </c>
      <c r="C5" s="23" t="s">
        <v>2</v>
      </c>
      <c r="D5" s="23" t="s">
        <v>2</v>
      </c>
      <c r="E5" s="23" t="s">
        <v>3</v>
      </c>
      <c r="F5" s="40"/>
      <c r="G5" s="40"/>
      <c r="H5" s="40"/>
      <c r="I5" s="41"/>
      <c r="J5" s="40"/>
      <c r="K5" s="42"/>
      <c r="L5" s="37"/>
      <c r="M5" s="37"/>
      <c r="N5" s="37"/>
      <c r="O5" s="37"/>
      <c r="P5" s="37"/>
      <c r="Q5" s="37"/>
      <c r="R5" s="37"/>
      <c r="S5" s="37"/>
      <c r="T5" s="37">
        <v>1.0417259999999999</v>
      </c>
      <c r="U5" s="37">
        <v>0.202463</v>
      </c>
      <c r="V5" s="92"/>
      <c r="W5" s="37">
        <v>0</v>
      </c>
      <c r="X5" s="85"/>
      <c r="Y5" s="37"/>
      <c r="Z5" s="37"/>
    </row>
    <row r="6" spans="1:26" x14ac:dyDescent="0.2">
      <c r="A6" s="40"/>
      <c r="B6" s="40"/>
      <c r="C6" s="40"/>
      <c r="D6" s="40"/>
      <c r="E6" s="40"/>
      <c r="F6" s="40"/>
      <c r="G6" s="40"/>
      <c r="H6" s="40"/>
      <c r="I6" s="41"/>
      <c r="J6" s="40"/>
      <c r="K6" s="42"/>
      <c r="L6" s="37"/>
      <c r="M6" s="37"/>
      <c r="N6" s="37"/>
      <c r="O6" s="37"/>
      <c r="P6" s="37"/>
      <c r="Q6" s="37"/>
      <c r="R6" s="37"/>
      <c r="S6" s="37"/>
      <c r="T6" s="38" t="s">
        <v>76</v>
      </c>
      <c r="U6" s="38" t="s">
        <v>49</v>
      </c>
      <c r="V6" s="38"/>
      <c r="W6" s="39" t="s">
        <v>77</v>
      </c>
      <c r="X6" s="85"/>
      <c r="Y6" s="37" t="s">
        <v>78</v>
      </c>
      <c r="Z6" s="37">
        <v>2.7237429999999998</v>
      </c>
    </row>
    <row r="7" spans="1:26" x14ac:dyDescent="0.2">
      <c r="A7" s="40" t="s">
        <v>4</v>
      </c>
      <c r="B7" s="40"/>
      <c r="C7" s="40"/>
      <c r="D7" s="40"/>
      <c r="E7" s="40"/>
      <c r="F7" s="40"/>
      <c r="G7" s="40"/>
      <c r="H7" s="40"/>
      <c r="I7" s="41"/>
      <c r="J7" s="40"/>
      <c r="K7" s="42"/>
      <c r="L7" s="37"/>
      <c r="M7" s="37"/>
      <c r="N7" s="37"/>
      <c r="O7" s="37"/>
      <c r="P7" s="37"/>
      <c r="Q7" s="37"/>
      <c r="R7" s="37"/>
      <c r="S7" s="37"/>
      <c r="T7" s="37">
        <v>2.1088309999999999</v>
      </c>
      <c r="U7" s="37">
        <v>0.45209700000000003</v>
      </c>
      <c r="V7" s="92" t="s">
        <v>104</v>
      </c>
      <c r="W7" s="37">
        <v>0</v>
      </c>
      <c r="X7" s="85"/>
      <c r="Y7" s="37"/>
      <c r="Z7" s="37"/>
    </row>
    <row r="8" spans="1:26" x14ac:dyDescent="0.2">
      <c r="A8" s="86" t="s">
        <v>5</v>
      </c>
      <c r="B8" s="87"/>
      <c r="C8" s="87"/>
      <c r="D8" s="88"/>
      <c r="E8" s="40"/>
      <c r="F8" s="40"/>
      <c r="G8" s="23" t="s">
        <v>99</v>
      </c>
      <c r="H8" s="40"/>
      <c r="I8" s="41" t="s">
        <v>7</v>
      </c>
      <c r="J8" s="40"/>
      <c r="K8" s="40"/>
      <c r="L8" s="40"/>
      <c r="M8" s="40"/>
      <c r="N8" s="40"/>
      <c r="O8" s="40"/>
      <c r="P8" s="40"/>
      <c r="Q8" s="40"/>
      <c r="R8" s="37"/>
      <c r="S8" s="37"/>
      <c r="T8" s="37">
        <v>1.2844660000000001</v>
      </c>
      <c r="U8" s="37">
        <v>0.19825000000000001</v>
      </c>
      <c r="V8" s="92"/>
      <c r="W8" s="37">
        <v>0</v>
      </c>
      <c r="X8" s="85"/>
      <c r="Y8" s="37"/>
      <c r="Z8" s="37"/>
    </row>
    <row r="9" spans="1:26" x14ac:dyDescent="0.2">
      <c r="A9" s="43">
        <v>0.28702699999999998</v>
      </c>
      <c r="B9" s="44">
        <v>0.84606000000000003</v>
      </c>
      <c r="C9" s="44">
        <v>0.57239200000000001</v>
      </c>
      <c r="D9" s="44">
        <v>0.486813</v>
      </c>
      <c r="E9" s="40"/>
      <c r="F9" s="40"/>
      <c r="G9" s="40">
        <v>1</v>
      </c>
      <c r="H9" s="40"/>
      <c r="I9" s="45">
        <v>0.28703000000000001</v>
      </c>
      <c r="J9" s="40"/>
      <c r="K9" s="40"/>
      <c r="L9" s="40"/>
      <c r="M9" s="40"/>
      <c r="N9" s="40"/>
      <c r="O9" s="40"/>
      <c r="P9" s="40"/>
      <c r="Q9" s="40"/>
      <c r="R9" s="37"/>
      <c r="S9" s="37"/>
      <c r="T9" s="37">
        <v>1.0147349999999999</v>
      </c>
      <c r="U9" s="37">
        <v>0.15138099999999999</v>
      </c>
      <c r="V9" s="92"/>
      <c r="W9" s="37">
        <v>1</v>
      </c>
      <c r="X9" s="85"/>
      <c r="Y9" s="37"/>
      <c r="Z9" s="37"/>
    </row>
    <row r="10" spans="1:26" x14ac:dyDescent="0.2">
      <c r="A10" s="43">
        <v>0.90287399999999995</v>
      </c>
      <c r="B10" s="44">
        <v>0.87152200000000002</v>
      </c>
      <c r="C10" s="44">
        <v>0.691079</v>
      </c>
      <c r="D10" s="44">
        <v>0.18998000000000001</v>
      </c>
      <c r="E10" s="40"/>
      <c r="F10" s="40"/>
      <c r="G10" s="40">
        <v>0</v>
      </c>
      <c r="H10" s="40"/>
      <c r="I10" s="45">
        <v>0.90286999999999995</v>
      </c>
      <c r="J10" s="40"/>
      <c r="K10" s="40"/>
      <c r="L10" s="40"/>
      <c r="M10" s="40"/>
      <c r="N10" s="40"/>
      <c r="O10" s="40"/>
      <c r="P10" s="40"/>
      <c r="Q10" s="40"/>
      <c r="R10" s="37"/>
      <c r="S10" s="37"/>
      <c r="T10" s="37">
        <v>1.284572</v>
      </c>
      <c r="U10" s="37">
        <v>0.198272</v>
      </c>
      <c r="V10" s="92"/>
      <c r="W10" s="37">
        <v>0</v>
      </c>
      <c r="X10" s="85"/>
      <c r="Y10" s="37"/>
      <c r="Z10" s="37"/>
    </row>
    <row r="11" spans="1:26" x14ac:dyDescent="0.2">
      <c r="A11" s="43">
        <v>0.537524</v>
      </c>
      <c r="B11" s="44">
        <v>9.2240000000000003E-2</v>
      </c>
      <c r="C11" s="44">
        <v>0.55815899999999996</v>
      </c>
      <c r="D11" s="44">
        <v>0.49152800000000002</v>
      </c>
      <c r="E11" s="40"/>
      <c r="F11" s="40"/>
      <c r="G11" s="40">
        <v>0</v>
      </c>
      <c r="H11" s="40"/>
      <c r="I11" s="45">
        <v>0.53752</v>
      </c>
      <c r="J11" s="40"/>
      <c r="K11" s="40"/>
      <c r="L11" s="40" t="s">
        <v>8</v>
      </c>
      <c r="M11" s="40"/>
      <c r="N11" s="40"/>
      <c r="O11" s="40" t="s">
        <v>9</v>
      </c>
      <c r="P11" s="40"/>
      <c r="Q11" s="40"/>
      <c r="R11" s="40"/>
      <c r="S11" s="37"/>
      <c r="T11" s="37"/>
      <c r="U11" s="37"/>
      <c r="V11" s="37"/>
      <c r="W11" s="37"/>
      <c r="X11" s="46"/>
      <c r="Y11" s="37"/>
      <c r="Z11" s="37"/>
    </row>
    <row r="12" spans="1:26" x14ac:dyDescent="0.2">
      <c r="A12" s="40"/>
      <c r="B12" s="40"/>
      <c r="C12" s="40"/>
      <c r="D12" s="40"/>
      <c r="E12" s="40"/>
      <c r="F12" s="40"/>
      <c r="G12" s="40">
        <v>0</v>
      </c>
      <c r="H12" s="40"/>
      <c r="I12" s="41"/>
      <c r="J12" s="40"/>
      <c r="K12" s="40"/>
      <c r="L12" s="47">
        <v>0.85402800000000001</v>
      </c>
      <c r="M12" s="40"/>
      <c r="N12" s="40"/>
      <c r="O12" s="48">
        <v>0.69316800000000001</v>
      </c>
      <c r="P12" s="40"/>
      <c r="Q12" s="40"/>
      <c r="R12" s="37"/>
      <c r="S12" s="37"/>
      <c r="T12" s="37"/>
      <c r="U12" s="37"/>
      <c r="V12" s="37"/>
      <c r="W12" s="37"/>
      <c r="X12" s="46"/>
      <c r="Y12" s="37"/>
      <c r="Z12" s="37"/>
    </row>
    <row r="13" spans="1:26" x14ac:dyDescent="0.2">
      <c r="A13" s="40"/>
      <c r="B13" s="40"/>
      <c r="C13" s="40"/>
      <c r="D13" s="40"/>
      <c r="E13" s="40"/>
      <c r="F13" s="40"/>
      <c r="G13" s="23"/>
      <c r="H13" s="40"/>
      <c r="I13" s="41"/>
      <c r="J13" s="40"/>
      <c r="K13" s="40"/>
      <c r="L13" s="47">
        <v>1.469875</v>
      </c>
      <c r="M13" s="40"/>
      <c r="N13" s="40"/>
      <c r="O13" s="48">
        <v>0.89955399999999996</v>
      </c>
      <c r="P13" s="40"/>
      <c r="Q13" s="40"/>
      <c r="R13" s="37"/>
      <c r="S13" s="37"/>
      <c r="T13" s="37"/>
      <c r="U13" s="37"/>
      <c r="V13" s="37"/>
      <c r="W13" s="37"/>
      <c r="X13" s="46"/>
      <c r="Y13" s="37"/>
      <c r="Z13" s="37"/>
    </row>
    <row r="14" spans="1:26" x14ac:dyDescent="0.2">
      <c r="A14" s="40" t="s">
        <v>10</v>
      </c>
      <c r="B14" s="40"/>
      <c r="C14" s="40"/>
      <c r="D14" s="40"/>
      <c r="E14" s="40"/>
      <c r="F14" s="40"/>
      <c r="G14" s="40"/>
      <c r="H14" s="40"/>
      <c r="I14" s="41"/>
      <c r="J14" s="40"/>
      <c r="K14" s="40"/>
      <c r="L14" s="47">
        <v>1.104525</v>
      </c>
      <c r="M14" s="40"/>
      <c r="N14" s="40"/>
      <c r="O14" s="48">
        <v>0.80211900000000003</v>
      </c>
      <c r="P14" s="40"/>
      <c r="Q14" s="40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2">
      <c r="A15" s="86" t="s">
        <v>11</v>
      </c>
      <c r="B15" s="87"/>
      <c r="C15" s="88"/>
      <c r="D15" s="49" t="s">
        <v>12</v>
      </c>
      <c r="E15" s="40"/>
      <c r="F15" s="40"/>
      <c r="G15" s="40" t="s">
        <v>13</v>
      </c>
      <c r="H15" s="40"/>
      <c r="I15" s="41" t="s">
        <v>14</v>
      </c>
      <c r="J15" s="41"/>
      <c r="K15" s="40"/>
      <c r="L15" s="40"/>
      <c r="M15" s="40"/>
      <c r="N15" s="40"/>
      <c r="O15" s="40"/>
      <c r="P15" s="40"/>
      <c r="Q15" s="40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2">
      <c r="A16" s="50">
        <v>0.42704300000000001</v>
      </c>
      <c r="B16" s="51">
        <v>0.17</v>
      </c>
      <c r="C16" s="51">
        <v>0.23</v>
      </c>
      <c r="D16" s="44">
        <v>0.56700099999999998</v>
      </c>
      <c r="E16" s="40"/>
      <c r="F16" s="40"/>
      <c r="G16" s="52">
        <v>0</v>
      </c>
      <c r="H16" s="40"/>
      <c r="I16" s="53">
        <v>0.56699999999999995</v>
      </c>
      <c r="J16" s="40"/>
      <c r="K16" s="40"/>
      <c r="L16" s="40"/>
      <c r="M16" s="40"/>
      <c r="N16" s="40"/>
      <c r="O16" s="40"/>
      <c r="P16" s="40"/>
      <c r="Q16" s="40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2">
      <c r="A17" s="50">
        <v>0.33</v>
      </c>
      <c r="B17" s="51">
        <v>0.12</v>
      </c>
      <c r="C17" s="51">
        <v>0.4</v>
      </c>
      <c r="D17" s="40"/>
      <c r="E17" s="40"/>
      <c r="F17" s="40"/>
      <c r="G17" s="52">
        <v>0</v>
      </c>
      <c r="H17" s="40"/>
      <c r="I17" s="53">
        <v>0.56699999999999995</v>
      </c>
      <c r="J17" s="40"/>
      <c r="K17" s="40"/>
      <c r="L17" s="40"/>
      <c r="M17" s="40"/>
      <c r="N17" s="40"/>
      <c r="O17" s="40"/>
      <c r="P17" s="40"/>
      <c r="Q17" s="40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2">
      <c r="A18" s="50">
        <v>0.8</v>
      </c>
      <c r="B18" s="51">
        <v>0.66</v>
      </c>
      <c r="C18" s="51">
        <v>0.9</v>
      </c>
      <c r="D18" s="40"/>
      <c r="E18" s="40"/>
      <c r="F18" s="40"/>
      <c r="G18" s="52">
        <v>0</v>
      </c>
      <c r="H18" s="40"/>
      <c r="I18" s="53">
        <v>0.56699999999999995</v>
      </c>
      <c r="J18" s="40"/>
      <c r="K18" s="40"/>
      <c r="L18" s="40"/>
      <c r="M18" s="40"/>
      <c r="N18" s="40"/>
      <c r="O18" s="40"/>
      <c r="P18" s="40"/>
      <c r="Q18" s="40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2">
      <c r="A19" s="40"/>
      <c r="B19" s="40"/>
      <c r="C19" s="40"/>
      <c r="D19" s="40"/>
      <c r="E19" s="40"/>
      <c r="F19" s="40"/>
      <c r="G19" s="40"/>
      <c r="H19" s="40"/>
      <c r="I19" s="41"/>
      <c r="J19" s="40"/>
      <c r="K19" s="40"/>
      <c r="L19" s="40"/>
      <c r="M19" s="40"/>
      <c r="N19" s="40"/>
      <c r="O19" s="40"/>
      <c r="P19" s="40"/>
      <c r="Q19" s="40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2">
      <c r="A20" s="40"/>
      <c r="B20" s="40"/>
      <c r="C20" s="40"/>
      <c r="D20" s="40"/>
      <c r="E20" s="40"/>
      <c r="F20" s="40"/>
      <c r="G20" s="40"/>
      <c r="H20" s="40"/>
      <c r="I20" s="41"/>
      <c r="J20" s="40"/>
      <c r="K20" s="40"/>
      <c r="L20" s="40"/>
      <c r="M20" s="40"/>
      <c r="N20" s="40"/>
      <c r="O20" s="40"/>
      <c r="P20" s="40"/>
      <c r="Q20" s="40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2">
      <c r="A21" s="40" t="s">
        <v>15</v>
      </c>
      <c r="B21" s="40"/>
      <c r="C21" s="40"/>
      <c r="D21" s="40"/>
      <c r="E21" s="40"/>
      <c r="F21" s="40"/>
      <c r="G21" s="23" t="s">
        <v>100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37"/>
      <c r="V21" s="37"/>
      <c r="W21" s="37"/>
      <c r="X21" s="37"/>
      <c r="Y21" s="37"/>
      <c r="Z21" s="37"/>
    </row>
    <row r="22" spans="1:26" x14ac:dyDescent="0.2">
      <c r="A22" s="86" t="s">
        <v>5</v>
      </c>
      <c r="B22" s="87"/>
      <c r="C22" s="87"/>
      <c r="D22" s="88"/>
      <c r="E22" s="40"/>
      <c r="F22" s="40"/>
      <c r="G22" s="40" t="s">
        <v>16</v>
      </c>
      <c r="H22" s="40"/>
      <c r="I22" s="41" t="s">
        <v>17</v>
      </c>
      <c r="J22" s="40"/>
      <c r="K22" s="40"/>
      <c r="L22" s="40"/>
      <c r="M22" s="40"/>
      <c r="N22" s="40"/>
      <c r="O22" s="40"/>
      <c r="P22" s="40"/>
      <c r="Q22" s="40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2">
      <c r="A23" s="43">
        <v>0.28702699999999998</v>
      </c>
      <c r="B23" s="44">
        <v>0.84606000000000003</v>
      </c>
      <c r="C23" s="44">
        <v>0.57239200000000001</v>
      </c>
      <c r="D23" s="44">
        <v>0.486813</v>
      </c>
      <c r="E23" s="40"/>
      <c r="F23" s="40"/>
      <c r="G23" s="23">
        <v>1</v>
      </c>
      <c r="H23" s="40"/>
      <c r="I23" s="45">
        <v>0.28703000000000001</v>
      </c>
      <c r="J23" s="40"/>
      <c r="K23" s="40"/>
      <c r="L23" s="40"/>
      <c r="M23" s="40"/>
      <c r="N23" s="40"/>
      <c r="O23" s="40"/>
      <c r="P23" s="40"/>
      <c r="Q23" s="40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2">
      <c r="A24" s="43">
        <v>0.90287399999999995</v>
      </c>
      <c r="B24" s="44">
        <v>0.87152200000000002</v>
      </c>
      <c r="C24" s="44">
        <v>0.691079</v>
      </c>
      <c r="D24" s="44">
        <v>0.18998000000000001</v>
      </c>
      <c r="E24" s="40"/>
      <c r="F24" s="40"/>
      <c r="G24" s="23">
        <v>0</v>
      </c>
      <c r="H24" s="40"/>
      <c r="I24" s="45">
        <v>0.90286999999999995</v>
      </c>
      <c r="J24" s="40"/>
      <c r="K24" s="40"/>
      <c r="L24" s="40"/>
      <c r="M24" s="40"/>
      <c r="N24" s="40"/>
      <c r="O24" s="40"/>
      <c r="P24" s="40"/>
      <c r="Q24" s="40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2">
      <c r="A25" s="43">
        <v>0.537524</v>
      </c>
      <c r="B25" s="44">
        <v>9.2240000000000003E-2</v>
      </c>
      <c r="C25" s="44">
        <v>0.55815899999999996</v>
      </c>
      <c r="D25" s="44">
        <v>0.49152800000000002</v>
      </c>
      <c r="E25" s="40"/>
      <c r="F25" s="40"/>
      <c r="G25" s="23">
        <v>0</v>
      </c>
      <c r="H25" s="40"/>
      <c r="I25" s="45">
        <v>0.53752</v>
      </c>
      <c r="J25" s="40"/>
      <c r="K25" s="40"/>
      <c r="L25" s="40"/>
      <c r="M25" s="40"/>
      <c r="N25" s="40"/>
      <c r="O25" s="40"/>
      <c r="P25" s="40"/>
      <c r="Q25" s="40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2">
      <c r="A26" s="40"/>
      <c r="B26" s="40"/>
      <c r="C26" s="40"/>
      <c r="D26" s="40"/>
      <c r="E26" s="40"/>
      <c r="F26" s="40"/>
      <c r="G26" s="23">
        <v>0</v>
      </c>
      <c r="H26" s="40"/>
      <c r="I26" s="41"/>
      <c r="J26" s="40"/>
      <c r="K26" s="40"/>
      <c r="L26" s="40" t="s">
        <v>18</v>
      </c>
      <c r="M26" s="40"/>
      <c r="N26" s="40"/>
      <c r="O26" s="40" t="s">
        <v>19</v>
      </c>
      <c r="P26" s="40"/>
      <c r="Q26" s="40"/>
      <c r="R26" s="40"/>
      <c r="S26" s="37"/>
      <c r="T26" s="37"/>
      <c r="U26" s="37"/>
      <c r="V26" s="37"/>
      <c r="W26" s="37"/>
      <c r="X26" s="37"/>
      <c r="Y26" s="37"/>
      <c r="Z26" s="37"/>
    </row>
    <row r="27" spans="1:26" x14ac:dyDescent="0.2">
      <c r="A27" s="40"/>
      <c r="B27" s="40"/>
      <c r="C27" s="40"/>
      <c r="D27" s="40"/>
      <c r="E27" s="40"/>
      <c r="F27" s="40"/>
      <c r="G27" s="23" t="s">
        <v>1</v>
      </c>
      <c r="H27" s="40"/>
      <c r="I27" s="41"/>
      <c r="J27" s="40"/>
      <c r="K27" s="40"/>
      <c r="L27" s="54">
        <v>1.487452</v>
      </c>
      <c r="M27" s="40"/>
      <c r="N27" s="40"/>
      <c r="O27" s="48">
        <v>0.90285499999999996</v>
      </c>
      <c r="P27" s="40"/>
      <c r="Q27" s="40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2">
      <c r="A28" s="40"/>
      <c r="B28" s="40"/>
      <c r="C28" s="40"/>
      <c r="D28" s="40"/>
      <c r="E28" s="40"/>
      <c r="F28" s="40"/>
      <c r="G28" s="40"/>
      <c r="H28" s="40"/>
      <c r="I28" s="41"/>
      <c r="J28" s="40"/>
      <c r="K28" s="40"/>
      <c r="L28" s="54">
        <v>2.1274139999999999</v>
      </c>
      <c r="M28" s="40"/>
      <c r="N28" s="40"/>
      <c r="O28" s="48">
        <v>0.97200600000000004</v>
      </c>
      <c r="P28" s="40"/>
      <c r="Q28" s="40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2">
      <c r="A29" s="40" t="s">
        <v>10</v>
      </c>
      <c r="B29" s="40"/>
      <c r="C29" s="40"/>
      <c r="D29" s="40"/>
      <c r="E29" s="40"/>
      <c r="F29" s="40"/>
      <c r="G29" s="40"/>
      <c r="H29" s="40"/>
      <c r="I29" s="41"/>
      <c r="J29" s="40"/>
      <c r="K29" s="40"/>
      <c r="L29" s="54">
        <v>2.9746709999999998</v>
      </c>
      <c r="M29" s="40"/>
      <c r="N29" s="40"/>
      <c r="O29" s="48">
        <v>0.99479799999999996</v>
      </c>
      <c r="P29" s="40"/>
      <c r="Q29" s="40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2">
      <c r="A30" s="89" t="s">
        <v>11</v>
      </c>
      <c r="B30" s="90"/>
      <c r="C30" s="91"/>
      <c r="D30" s="49" t="s">
        <v>12</v>
      </c>
      <c r="E30" s="40"/>
      <c r="F30" s="40"/>
      <c r="G30" s="40" t="s">
        <v>20</v>
      </c>
      <c r="H30" s="40"/>
      <c r="I30" s="41" t="s">
        <v>14</v>
      </c>
      <c r="J30" s="41"/>
      <c r="K30" s="40"/>
      <c r="L30" s="40"/>
      <c r="M30" s="40"/>
      <c r="N30" s="40"/>
      <c r="O30" s="40"/>
      <c r="P30" s="40"/>
      <c r="Q30" s="40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2">
      <c r="A31" s="50">
        <v>0.42704300000000001</v>
      </c>
      <c r="B31" s="51">
        <v>0.17</v>
      </c>
      <c r="C31" s="51">
        <v>0.23</v>
      </c>
      <c r="D31" s="44">
        <v>0.56700099999999998</v>
      </c>
      <c r="E31" s="40"/>
      <c r="F31" s="40"/>
      <c r="G31" s="48">
        <v>0.69316800000000001</v>
      </c>
      <c r="H31" s="40"/>
      <c r="I31" s="53">
        <v>1.20042</v>
      </c>
      <c r="J31" s="40"/>
      <c r="K31" s="40"/>
      <c r="L31" s="40"/>
      <c r="M31" s="40"/>
      <c r="N31" s="40"/>
      <c r="O31" s="40"/>
      <c r="P31" s="40"/>
      <c r="Q31" s="40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2">
      <c r="A32" s="50">
        <v>0.33</v>
      </c>
      <c r="B32" s="51">
        <v>0.12</v>
      </c>
      <c r="C32" s="51">
        <v>0.4</v>
      </c>
      <c r="D32" s="40"/>
      <c r="E32" s="40"/>
      <c r="F32" s="40"/>
      <c r="G32" s="48">
        <v>0.89955399999999996</v>
      </c>
      <c r="H32" s="40"/>
      <c r="I32" s="53">
        <v>1.22454</v>
      </c>
      <c r="J32" s="40"/>
      <c r="K32" s="40"/>
      <c r="L32" s="40"/>
      <c r="M32" s="40"/>
      <c r="N32" s="40"/>
      <c r="O32" s="40"/>
      <c r="P32" s="40"/>
      <c r="Q32" s="40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2">
      <c r="A33" s="50">
        <v>0.8</v>
      </c>
      <c r="B33" s="51">
        <v>0.66</v>
      </c>
      <c r="C33" s="51">
        <v>0.9</v>
      </c>
      <c r="D33" s="40"/>
      <c r="E33" s="40"/>
      <c r="F33" s="40"/>
      <c r="G33" s="48">
        <v>0.80211900000000003</v>
      </c>
      <c r="H33" s="40"/>
      <c r="I33" s="53">
        <v>2.4371499999999999</v>
      </c>
      <c r="J33" s="40"/>
      <c r="K33" s="40"/>
      <c r="L33" s="40"/>
      <c r="M33" s="40"/>
      <c r="N33" s="40"/>
      <c r="O33" s="40"/>
      <c r="P33" s="40"/>
      <c r="Q33" s="40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2">
      <c r="A34" s="40"/>
      <c r="B34" s="40"/>
      <c r="C34" s="40"/>
      <c r="D34" s="40"/>
      <c r="E34" s="40"/>
      <c r="F34" s="40"/>
      <c r="G34" s="40"/>
      <c r="H34" s="40"/>
      <c r="I34" s="41"/>
      <c r="J34" s="40"/>
      <c r="K34" s="40"/>
      <c r="L34" s="40"/>
      <c r="M34" s="40"/>
      <c r="N34" s="40"/>
      <c r="O34" s="40"/>
      <c r="P34" s="40"/>
      <c r="Q34" s="40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2">
      <c r="A35" s="40" t="s">
        <v>45</v>
      </c>
      <c r="B35" s="40"/>
      <c r="C35" s="40"/>
      <c r="D35" s="40"/>
      <c r="E35" s="40"/>
      <c r="F35" s="40"/>
      <c r="G35" s="40"/>
      <c r="H35" s="40"/>
      <c r="I35" s="41"/>
      <c r="J35" s="40"/>
      <c r="K35" s="40"/>
      <c r="L35" s="40"/>
      <c r="M35" s="40"/>
      <c r="N35" s="40"/>
      <c r="O35" s="40"/>
      <c r="P35" s="40"/>
      <c r="Q35" s="40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2">
      <c r="A36" s="86" t="s">
        <v>46</v>
      </c>
      <c r="B36" s="87"/>
      <c r="C36" s="88"/>
      <c r="D36" s="40"/>
      <c r="E36" s="40"/>
      <c r="F36" s="40"/>
      <c r="G36" s="40" t="s">
        <v>94</v>
      </c>
      <c r="H36" s="40"/>
      <c r="I36" s="41" t="s">
        <v>95</v>
      </c>
      <c r="J36" s="41"/>
      <c r="K36" s="40"/>
      <c r="L36" s="40" t="s">
        <v>49</v>
      </c>
      <c r="M36" s="40"/>
      <c r="N36" s="40"/>
      <c r="O36" s="40"/>
      <c r="P36" s="40"/>
      <c r="Q36" s="40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2">
      <c r="A37" s="43">
        <v>0.37168000000000001</v>
      </c>
      <c r="B37" s="44">
        <v>0.97482899999999995</v>
      </c>
      <c r="C37" s="44">
        <v>0.83003499999999997</v>
      </c>
      <c r="D37" s="40"/>
      <c r="E37" s="40"/>
      <c r="F37" s="40"/>
      <c r="G37" s="48">
        <v>0.90285499999999996</v>
      </c>
      <c r="H37" s="40"/>
      <c r="I37" s="55">
        <v>2.1088300000000002</v>
      </c>
      <c r="J37" s="40"/>
      <c r="K37" s="40"/>
      <c r="L37" s="56">
        <v>0.45209700000000003</v>
      </c>
      <c r="M37" s="40"/>
      <c r="N37" s="40"/>
      <c r="O37" s="40"/>
      <c r="P37" s="40"/>
      <c r="Q37" s="40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2">
      <c r="A38" s="43">
        <v>0.39140999999999998</v>
      </c>
      <c r="B38" s="44">
        <v>0.282586</v>
      </c>
      <c r="C38" s="44">
        <v>0.65983599999999998</v>
      </c>
      <c r="D38" s="40"/>
      <c r="E38" s="40"/>
      <c r="F38" s="40"/>
      <c r="G38" s="48">
        <v>0.97200600000000004</v>
      </c>
      <c r="H38" s="40"/>
      <c r="I38" s="55">
        <v>1.28447</v>
      </c>
      <c r="J38" s="40"/>
      <c r="K38" s="40"/>
      <c r="L38" s="56">
        <v>0.19825000000000001</v>
      </c>
      <c r="M38" s="40"/>
      <c r="N38" s="40"/>
      <c r="O38" s="40"/>
      <c r="P38" s="40"/>
      <c r="Q38" s="40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2">
      <c r="A39" s="43">
        <v>0.64985000000000004</v>
      </c>
      <c r="B39" s="44">
        <v>9.8215999999999998E-2</v>
      </c>
      <c r="C39" s="44">
        <v>0.334287</v>
      </c>
      <c r="D39" s="40"/>
      <c r="E39" s="40"/>
      <c r="F39" s="40"/>
      <c r="G39" s="48">
        <v>0.99479799999999996</v>
      </c>
      <c r="H39" s="40"/>
      <c r="I39" s="55">
        <v>1.0147299999999999</v>
      </c>
      <c r="J39" s="40"/>
      <c r="K39" s="40"/>
      <c r="L39" s="56">
        <v>0.15138099999999999</v>
      </c>
      <c r="M39" s="40"/>
      <c r="N39" s="40"/>
      <c r="O39" s="40"/>
      <c r="P39" s="40"/>
      <c r="Q39" s="40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2">
      <c r="A40" s="43">
        <v>0.91266000000000003</v>
      </c>
      <c r="B40" s="44">
        <v>0.32581599999999999</v>
      </c>
      <c r="C40" s="44">
        <v>0.14463000000000001</v>
      </c>
      <c r="D40" s="40"/>
      <c r="E40" s="40"/>
      <c r="F40" s="40"/>
      <c r="G40" s="40"/>
      <c r="H40" s="40"/>
      <c r="I40" s="55">
        <v>1.28457</v>
      </c>
      <c r="J40" s="40"/>
      <c r="K40" s="40"/>
      <c r="L40" s="56">
        <v>0.198272</v>
      </c>
      <c r="M40" s="40"/>
      <c r="N40" s="40"/>
      <c r="O40" s="40"/>
      <c r="P40" s="40"/>
      <c r="Q40" s="40"/>
      <c r="R40" s="37"/>
      <c r="S40" s="37"/>
      <c r="T40" s="37"/>
      <c r="U40" s="37"/>
      <c r="V40" s="37"/>
      <c r="W40" s="37"/>
      <c r="X40" s="37"/>
      <c r="Y40" s="37"/>
      <c r="Z40" s="37"/>
    </row>
  </sheetData>
  <mergeCells count="8">
    <mergeCell ref="A36:C36"/>
    <mergeCell ref="V2:V5"/>
    <mergeCell ref="V7:V10"/>
    <mergeCell ref="X1:X10"/>
    <mergeCell ref="A8:D8"/>
    <mergeCell ref="A15:C15"/>
    <mergeCell ref="A22:D22"/>
    <mergeCell ref="A30:C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8796-C626-7B42-9C55-2C7A2C770A3A}">
  <dimension ref="A1:Z40"/>
  <sheetViews>
    <sheetView zoomScale="118" workbookViewId="0">
      <selection activeCell="P40" sqref="P40"/>
    </sheetView>
  </sheetViews>
  <sheetFormatPr baseColWidth="10" defaultColWidth="8.83203125" defaultRowHeight="16" x14ac:dyDescent="0.2"/>
  <cols>
    <col min="9" max="9" width="15.33203125" style="19" customWidth="1"/>
    <col min="10" max="10" width="10.6640625" customWidth="1"/>
  </cols>
  <sheetData>
    <row r="1" spans="1:26" x14ac:dyDescent="0.2">
      <c r="A1" s="18" t="s">
        <v>54</v>
      </c>
      <c r="B1">
        <v>0</v>
      </c>
      <c r="C1">
        <v>0</v>
      </c>
      <c r="D1">
        <v>0</v>
      </c>
      <c r="E1">
        <v>0</v>
      </c>
      <c r="G1" s="19"/>
      <c r="I1"/>
      <c r="K1" t="s">
        <v>55</v>
      </c>
      <c r="M1" t="s">
        <v>52</v>
      </c>
      <c r="O1" t="s">
        <v>56</v>
      </c>
      <c r="T1" s="20" t="s">
        <v>57</v>
      </c>
      <c r="U1" s="20" t="s">
        <v>49</v>
      </c>
      <c r="V1" s="58" t="s">
        <v>101</v>
      </c>
      <c r="W1" s="21" t="s">
        <v>58</v>
      </c>
      <c r="X1" s="93" t="s">
        <v>59</v>
      </c>
      <c r="Y1" t="s">
        <v>60</v>
      </c>
      <c r="Z1">
        <f>-W2*LOG(U2,2)-W3*LOG(U3,2)-W4*LOG(U4,2)-W5*LOG(U5,2)</f>
        <v>2.2854396531901267</v>
      </c>
    </row>
    <row r="2" spans="1:26" x14ac:dyDescent="0.2">
      <c r="A2" s="18" t="s">
        <v>61</v>
      </c>
      <c r="B2">
        <v>1</v>
      </c>
      <c r="C2">
        <v>0</v>
      </c>
      <c r="D2">
        <v>0</v>
      </c>
      <c r="E2">
        <v>0</v>
      </c>
      <c r="G2" s="19" t="s">
        <v>62</v>
      </c>
      <c r="H2" t="s">
        <v>63</v>
      </c>
      <c r="I2" t="s">
        <v>64</v>
      </c>
      <c r="Q2" t="s">
        <v>65</v>
      </c>
      <c r="T2">
        <f>A37*$O$12+B37*$O$13+C37*$O$14</f>
        <v>1.8003343766921991</v>
      </c>
      <c r="U2">
        <f>EXP(T2)/(EXP(T2)+EXP(T3)+EXP(T4)+EXP(T5))</f>
        <v>0.43231876421953064</v>
      </c>
      <c r="V2" s="92" t="s">
        <v>102</v>
      </c>
      <c r="W2">
        <v>0</v>
      </c>
      <c r="X2" s="94"/>
    </row>
    <row r="3" spans="1:26" x14ac:dyDescent="0.2">
      <c r="A3" s="18" t="s">
        <v>66</v>
      </c>
      <c r="B3">
        <v>0</v>
      </c>
      <c r="C3">
        <v>1</v>
      </c>
      <c r="D3">
        <v>1</v>
      </c>
      <c r="E3">
        <v>0</v>
      </c>
      <c r="G3" s="19" t="s">
        <v>67</v>
      </c>
      <c r="H3" t="s">
        <v>68</v>
      </c>
      <c r="I3" t="s">
        <v>69</v>
      </c>
      <c r="J3" t="s">
        <v>70</v>
      </c>
      <c r="K3" t="s">
        <v>0</v>
      </c>
      <c r="Q3" t="s">
        <v>71</v>
      </c>
      <c r="T3">
        <f>A38*$O$12+B38*$O$13+C38*$O$14</f>
        <v>1.0547804074434937</v>
      </c>
      <c r="U3">
        <f>EXP(T3)/(EXP(T2)+EXP(T3)+EXP(T4)+EXP(T5))</f>
        <v>0.20512288263339659</v>
      </c>
      <c r="V3" s="92"/>
      <c r="W3">
        <v>1</v>
      </c>
      <c r="X3" s="94"/>
    </row>
    <row r="4" spans="1:26" x14ac:dyDescent="0.2">
      <c r="A4" s="18" t="s">
        <v>72</v>
      </c>
      <c r="B4">
        <v>0</v>
      </c>
      <c r="C4">
        <v>0</v>
      </c>
      <c r="D4">
        <v>0</v>
      </c>
      <c r="E4">
        <v>1</v>
      </c>
      <c r="G4" s="19" t="s">
        <v>73</v>
      </c>
      <c r="H4" s="22"/>
      <c r="I4" t="s">
        <v>74</v>
      </c>
      <c r="M4" t="s">
        <v>73</v>
      </c>
      <c r="O4" t="s">
        <v>75</v>
      </c>
      <c r="T4">
        <f>A39*$O$12+B39*$O$13+C39*$O$14</f>
        <v>0.80694321850482309</v>
      </c>
      <c r="U4">
        <f>EXP(T4)/(EXP(T2)+EXP(T3)+EXP(T4)+EXP(T5))</f>
        <v>0.16009574429311779</v>
      </c>
      <c r="V4" s="92"/>
      <c r="W4">
        <v>0</v>
      </c>
      <c r="X4" s="94"/>
    </row>
    <row r="5" spans="1:26" x14ac:dyDescent="0.2">
      <c r="A5" s="23" t="s">
        <v>0</v>
      </c>
      <c r="B5" s="23" t="s">
        <v>1</v>
      </c>
      <c r="C5" s="23" t="s">
        <v>2</v>
      </c>
      <c r="D5" s="23" t="s">
        <v>2</v>
      </c>
      <c r="E5" s="23" t="s">
        <v>3</v>
      </c>
      <c r="F5" s="23"/>
      <c r="T5">
        <f>A40*$O$12+B40*$O$13+C40*$O$14</f>
        <v>1.0417264022723225</v>
      </c>
      <c r="U5">
        <f>EXP(T5)/(EXP(T2)+EXP(T3)+EXP(T4)+EXP(T5))</f>
        <v>0.20246260885395498</v>
      </c>
      <c r="V5" s="92"/>
      <c r="W5">
        <v>0</v>
      </c>
      <c r="X5" s="94"/>
    </row>
    <row r="6" spans="1:26" x14ac:dyDescent="0.2">
      <c r="A6" s="57"/>
      <c r="B6" s="57"/>
      <c r="C6" s="57"/>
      <c r="D6" s="57"/>
      <c r="E6" s="57"/>
      <c r="T6" s="20" t="s">
        <v>76</v>
      </c>
      <c r="U6" s="20" t="s">
        <v>49</v>
      </c>
      <c r="V6" s="20"/>
      <c r="W6" s="21" t="s">
        <v>77</v>
      </c>
      <c r="X6" s="94"/>
      <c r="Y6" t="s">
        <v>78</v>
      </c>
      <c r="Z6">
        <f>-W7*LOG(U7,2)-W8*LOG(U8,2)-W9*LOG(U9,2)-W10*LOG(U10,2)</f>
        <v>2.7084273345934342</v>
      </c>
    </row>
    <row r="7" spans="1:26" x14ac:dyDescent="0.2">
      <c r="A7" t="s">
        <v>79</v>
      </c>
      <c r="H7" t="s">
        <v>80</v>
      </c>
      <c r="T7">
        <f>A37*$O$27+B37*$O$28+C37*$O$29</f>
        <v>2.1248325506575196</v>
      </c>
      <c r="U7">
        <f>EXP(T7)/(EXP(T7)+EXP(T8)+EXP(T9)+EXP(T10))</f>
        <v>0.44647229024895968</v>
      </c>
      <c r="V7" s="92" t="s">
        <v>103</v>
      </c>
      <c r="W7">
        <v>0</v>
      </c>
      <c r="X7" s="94"/>
    </row>
    <row r="8" spans="1:26" x14ac:dyDescent="0.2">
      <c r="A8" s="95" t="s">
        <v>5</v>
      </c>
      <c r="B8" s="96"/>
      <c r="C8" s="96"/>
      <c r="D8" s="97"/>
      <c r="G8" s="24" t="s">
        <v>81</v>
      </c>
      <c r="H8" t="s">
        <v>80</v>
      </c>
      <c r="I8" s="19" t="s">
        <v>82</v>
      </c>
      <c r="T8">
        <f>A38*$O$27+B38*$O$28+C38*$O$29</f>
        <v>1.3042347651484101</v>
      </c>
      <c r="U8">
        <f>EXP(T8)/(EXP(T7)+EXP(T8)+EXP(T9)+EXP(T10))</f>
        <v>0.19652301575390438</v>
      </c>
      <c r="V8" s="92"/>
      <c r="W8">
        <v>0</v>
      </c>
      <c r="X8" s="94"/>
    </row>
    <row r="9" spans="1:26" x14ac:dyDescent="0.2">
      <c r="A9" s="25">
        <v>0.28702699999999998</v>
      </c>
      <c r="B9" s="25">
        <v>0.84606000000000003</v>
      </c>
      <c r="C9" s="25">
        <v>0.57239200000000001</v>
      </c>
      <c r="D9" s="25">
        <v>0.486813</v>
      </c>
      <c r="G9">
        <v>1</v>
      </c>
      <c r="I9" s="26">
        <f>A9*$G$9+B9*$G$10+C9*$G$11+D9*$G$12</f>
        <v>0.28702699999999998</v>
      </c>
      <c r="T9">
        <f>A39*$O$27+B39*$O$28+C39*$O$29</f>
        <v>1.053871720436717</v>
      </c>
      <c r="U9">
        <f>EXP(T9)/(EXP(T7)+EXP(T8)+EXP(T9)+EXP(T10))</f>
        <v>0.15299672382538732</v>
      </c>
      <c r="V9" s="92"/>
      <c r="W9">
        <v>1</v>
      </c>
      <c r="X9" s="94"/>
    </row>
    <row r="10" spans="1:26" x14ac:dyDescent="0.2">
      <c r="A10" s="25">
        <v>0.90287399999999995</v>
      </c>
      <c r="B10" s="25">
        <v>0.87152200000000002</v>
      </c>
      <c r="C10" s="25">
        <v>0.691079</v>
      </c>
      <c r="D10" s="25">
        <v>0.18998000000000001</v>
      </c>
      <c r="G10">
        <v>0</v>
      </c>
      <c r="I10" s="26">
        <f t="shared" ref="I10:I11" si="0">A10*$G$9+B10*$G$10+C10*$G$11+D10*$G$12</f>
        <v>0.90287399999999995</v>
      </c>
      <c r="L10" t="s">
        <v>83</v>
      </c>
      <c r="T10">
        <f>A40*$O$27+B40*$O$28+C40*$O$29</f>
        <v>1.3416142747298871</v>
      </c>
      <c r="U10">
        <f>EXP(T10)/(EXP(T7)+EXP(T8)+EXP(T9)+EXP(T10))</f>
        <v>0.20400797017174871</v>
      </c>
      <c r="V10" s="92"/>
      <c r="W10">
        <v>0</v>
      </c>
      <c r="X10" s="94"/>
    </row>
    <row r="11" spans="1:26" x14ac:dyDescent="0.2">
      <c r="A11" s="25">
        <v>0.537524</v>
      </c>
      <c r="B11" s="25">
        <v>9.2240000000000003E-2</v>
      </c>
      <c r="C11" s="25">
        <v>0.55815899999999996</v>
      </c>
      <c r="D11" s="25">
        <v>0.49152800000000002</v>
      </c>
      <c r="G11">
        <v>0</v>
      </c>
      <c r="I11" s="26">
        <f t="shared" si="0"/>
        <v>0.537524</v>
      </c>
      <c r="L11" t="s">
        <v>84</v>
      </c>
      <c r="O11" t="s">
        <v>85</v>
      </c>
    </row>
    <row r="12" spans="1:26" x14ac:dyDescent="0.2">
      <c r="F12" t="s">
        <v>80</v>
      </c>
      <c r="G12">
        <v>0</v>
      </c>
      <c r="L12" s="27">
        <f>I9+I16</f>
        <v>0.85402800000000001</v>
      </c>
      <c r="O12" s="28">
        <f>TANH(L12)</f>
        <v>0.69316793692761036</v>
      </c>
    </row>
    <row r="13" spans="1:26" x14ac:dyDescent="0.2">
      <c r="G13" s="23" t="s">
        <v>0</v>
      </c>
      <c r="L13" s="27">
        <f t="shared" ref="L13:L14" si="1">I10+I17</f>
        <v>1.469875</v>
      </c>
      <c r="O13" s="28">
        <f t="shared" ref="O13:O14" si="2">TANH(L13)</f>
        <v>0.89955360588736333</v>
      </c>
    </row>
    <row r="14" spans="1:26" x14ac:dyDescent="0.2">
      <c r="A14" t="s">
        <v>86</v>
      </c>
      <c r="L14" s="27">
        <f t="shared" si="1"/>
        <v>1.104525</v>
      </c>
      <c r="O14" s="28">
        <f t="shared" si="2"/>
        <v>0.80211853038459802</v>
      </c>
    </row>
    <row r="15" spans="1:26" x14ac:dyDescent="0.2">
      <c r="A15" s="95" t="s">
        <v>11</v>
      </c>
      <c r="B15" s="96"/>
      <c r="C15" s="97"/>
      <c r="D15" s="29" t="s">
        <v>12</v>
      </c>
      <c r="G15" s="24" t="s">
        <v>87</v>
      </c>
      <c r="H15" s="24"/>
      <c r="I15" s="19" t="s">
        <v>88</v>
      </c>
    </row>
    <row r="16" spans="1:26" x14ac:dyDescent="0.2">
      <c r="A16" s="30">
        <v>0.42704300000000001</v>
      </c>
      <c r="B16" s="30">
        <v>0.17</v>
      </c>
      <c r="C16" s="30">
        <v>0.23</v>
      </c>
      <c r="D16" s="29">
        <v>0.56700099999999998</v>
      </c>
      <c r="G16" s="28">
        <v>0</v>
      </c>
      <c r="I16" s="31">
        <f>A16*$G$16+B16*$G$17+C16*$G$18 + $D$16</f>
        <v>0.56700099999999998</v>
      </c>
      <c r="Q16" s="1"/>
    </row>
    <row r="17" spans="1:17" x14ac:dyDescent="0.2">
      <c r="A17" s="30">
        <v>0.33</v>
      </c>
      <c r="B17" s="30">
        <v>0.12</v>
      </c>
      <c r="C17" s="30">
        <v>0.4</v>
      </c>
      <c r="G17" s="28">
        <v>0</v>
      </c>
      <c r="I17" s="31">
        <f>A17*$G$16+B17*$G$17+C17*$G$18 + $D$16</f>
        <v>0.56700099999999998</v>
      </c>
      <c r="P17" s="1"/>
      <c r="Q17" s="1"/>
    </row>
    <row r="18" spans="1:17" x14ac:dyDescent="0.2">
      <c r="A18" s="30">
        <v>0.8</v>
      </c>
      <c r="B18" s="30">
        <v>0.66</v>
      </c>
      <c r="C18" s="30">
        <v>0.9</v>
      </c>
      <c r="G18" s="28">
        <v>0</v>
      </c>
      <c r="I18" s="31">
        <f>A18*$G$16+B18*$G$17+C18*$G$18 + $D$16</f>
        <v>0.56700099999999998</v>
      </c>
      <c r="N18" s="32"/>
      <c r="O18" s="1"/>
    </row>
    <row r="19" spans="1:17" x14ac:dyDescent="0.2">
      <c r="G19" t="s">
        <v>89</v>
      </c>
      <c r="L19" s="32"/>
    </row>
    <row r="20" spans="1:17" x14ac:dyDescent="0.2">
      <c r="L20" s="1"/>
      <c r="N20" s="32"/>
      <c r="O20" s="32"/>
    </row>
    <row r="21" spans="1:17" x14ac:dyDescent="0.2">
      <c r="A21" t="s">
        <v>90</v>
      </c>
    </row>
    <row r="22" spans="1:17" x14ac:dyDescent="0.2">
      <c r="A22" s="95" t="s">
        <v>5</v>
      </c>
      <c r="B22" s="96"/>
      <c r="C22" s="96"/>
      <c r="D22" s="97"/>
      <c r="G22" s="23" t="s">
        <v>91</v>
      </c>
      <c r="I22" s="19" t="s">
        <v>17</v>
      </c>
      <c r="L22" s="1"/>
      <c r="N22" s="1"/>
      <c r="O22" s="1"/>
    </row>
    <row r="23" spans="1:17" x14ac:dyDescent="0.2">
      <c r="A23" s="25">
        <v>0.28702699999999998</v>
      </c>
      <c r="B23" s="25">
        <v>0.84606000000000003</v>
      </c>
      <c r="C23" s="25">
        <v>0.57239200000000001</v>
      </c>
      <c r="D23" s="25">
        <v>0.486813</v>
      </c>
      <c r="G23">
        <v>0</v>
      </c>
      <c r="I23" s="26">
        <f>A23*$G$23+B23*$G$24+C23*$G$25+D23*$G$26</f>
        <v>0.84606000000000003</v>
      </c>
      <c r="L23" s="1"/>
      <c r="N23" s="1"/>
      <c r="O23" s="1"/>
    </row>
    <row r="24" spans="1:17" x14ac:dyDescent="0.2">
      <c r="A24" s="25">
        <v>0.90287399999999995</v>
      </c>
      <c r="B24" s="25">
        <v>0.87152200000000002</v>
      </c>
      <c r="C24" s="25">
        <v>0.691079</v>
      </c>
      <c r="D24" s="25">
        <v>0.18998000000000001</v>
      </c>
      <c r="G24">
        <v>1</v>
      </c>
      <c r="I24" s="26">
        <f t="shared" ref="I24:I25" si="3">A24*$G$23+B24*$G$24+C24*$G$25+D24*$G$26</f>
        <v>0.87152200000000002</v>
      </c>
    </row>
    <row r="25" spans="1:17" x14ac:dyDescent="0.2">
      <c r="A25" s="25">
        <v>0.537524</v>
      </c>
      <c r="B25" s="25">
        <v>9.2240000000000003E-2</v>
      </c>
      <c r="C25" s="25">
        <v>0.55815899999999996</v>
      </c>
      <c r="D25" s="25">
        <v>0.49152800000000002</v>
      </c>
      <c r="G25">
        <v>0</v>
      </c>
      <c r="I25" s="26">
        <f t="shared" si="3"/>
        <v>9.2240000000000003E-2</v>
      </c>
    </row>
    <row r="26" spans="1:17" x14ac:dyDescent="0.2">
      <c r="G26">
        <v>0</v>
      </c>
      <c r="L26" t="s">
        <v>92</v>
      </c>
      <c r="O26" t="s">
        <v>93</v>
      </c>
    </row>
    <row r="27" spans="1:17" x14ac:dyDescent="0.2">
      <c r="G27" s="23"/>
      <c r="L27" s="33">
        <f>I23+I31</f>
        <v>2.0464848902786867</v>
      </c>
      <c r="O27" s="28">
        <f>TANH(L27)</f>
        <v>0.96716874938723008</v>
      </c>
    </row>
    <row r="28" spans="1:17" x14ac:dyDescent="0.2">
      <c r="L28" s="34">
        <f t="shared" ref="L28:L29" si="4">I24+I32</f>
        <v>2.0960622640464344</v>
      </c>
      <c r="O28" s="28">
        <f t="shared" ref="O28:O29" si="5">TANH(L28)</f>
        <v>0.9702217913768667</v>
      </c>
    </row>
    <row r="29" spans="1:17" x14ac:dyDescent="0.2">
      <c r="A29" t="s">
        <v>10</v>
      </c>
      <c r="L29" s="34">
        <f t="shared" si="4"/>
        <v>2.5293874067738864</v>
      </c>
      <c r="O29" s="28">
        <f t="shared" si="5"/>
        <v>0.98737354261921007</v>
      </c>
    </row>
    <row r="30" spans="1:17" x14ac:dyDescent="0.2">
      <c r="A30" s="98" t="s">
        <v>11</v>
      </c>
      <c r="B30" s="99"/>
      <c r="C30" s="100"/>
      <c r="D30" s="29" t="s">
        <v>12</v>
      </c>
      <c r="G30" t="s">
        <v>20</v>
      </c>
      <c r="I30" s="19" t="s">
        <v>88</v>
      </c>
    </row>
    <row r="31" spans="1:17" x14ac:dyDescent="0.2">
      <c r="A31" s="30">
        <v>0.42704300000000001</v>
      </c>
      <c r="B31" s="30">
        <v>0.17</v>
      </c>
      <c r="C31" s="30">
        <v>0.23</v>
      </c>
      <c r="D31" s="29">
        <v>0.56700099999999998</v>
      </c>
      <c r="G31" s="28">
        <f>TANH(L12)</f>
        <v>0.69316793692761036</v>
      </c>
      <c r="I31" s="31">
        <f>A31*$G$31+B31*$G$32+C31*$G$33 + $D$31</f>
        <v>1.2004248902786867</v>
      </c>
    </row>
    <row r="32" spans="1:17" x14ac:dyDescent="0.2">
      <c r="A32" s="30">
        <v>0.33</v>
      </c>
      <c r="B32" s="30">
        <v>0.12</v>
      </c>
      <c r="C32" s="30">
        <v>0.4</v>
      </c>
      <c r="G32" s="28">
        <f t="shared" ref="G32:G33" si="6">TANH(L13)</f>
        <v>0.89955360588736333</v>
      </c>
      <c r="I32" s="31">
        <f>A32*$G$31+B32*$G$32+C32*$G$33 + $D$31</f>
        <v>1.2245402640464342</v>
      </c>
    </row>
    <row r="33" spans="1:12" x14ac:dyDescent="0.2">
      <c r="A33" s="30">
        <v>0.8</v>
      </c>
      <c r="B33" s="30">
        <v>0.66</v>
      </c>
      <c r="C33" s="30">
        <v>0.9</v>
      </c>
      <c r="G33" s="28">
        <f t="shared" si="6"/>
        <v>0.80211853038459802</v>
      </c>
      <c r="I33" s="31">
        <f>A33*$G$31+B33*$G$32+C33*$G$33 + $D$31</f>
        <v>2.4371474067738865</v>
      </c>
    </row>
    <row r="35" spans="1:12" x14ac:dyDescent="0.2">
      <c r="A35" t="s">
        <v>45</v>
      </c>
    </row>
    <row r="36" spans="1:12" x14ac:dyDescent="0.2">
      <c r="A36" s="95" t="s">
        <v>46</v>
      </c>
      <c r="B36" s="96"/>
      <c r="C36" s="97"/>
      <c r="G36" t="s">
        <v>94</v>
      </c>
      <c r="I36" s="19" t="s">
        <v>95</v>
      </c>
      <c r="L36" t="s">
        <v>49</v>
      </c>
    </row>
    <row r="37" spans="1:12" x14ac:dyDescent="0.2">
      <c r="A37" s="25">
        <v>0.37168000000000001</v>
      </c>
      <c r="B37" s="25">
        <v>0.97482945899999995</v>
      </c>
      <c r="C37" s="25">
        <v>0.83003488599999997</v>
      </c>
      <c r="G37" s="28">
        <f>TANH(L27)</f>
        <v>0.96716874938723008</v>
      </c>
      <c r="I37" s="35">
        <f>A37*$G$37+B37*$G$38+C37*$G$39</f>
        <v>2.1248325506575196</v>
      </c>
      <c r="L37" s="36">
        <f>EXP(I37)/(EXP($I$37)+EXP($I$38)+EXP($I$39)+EXP($I$40))</f>
        <v>0.44647229024895968</v>
      </c>
    </row>
    <row r="38" spans="1:12" x14ac:dyDescent="0.2">
      <c r="A38" s="25">
        <v>0.39140999999999998</v>
      </c>
      <c r="B38" s="25">
        <v>0.28258582300000001</v>
      </c>
      <c r="C38" s="25">
        <v>0.65983570899999999</v>
      </c>
      <c r="G38" s="28">
        <f t="shared" ref="G38:G39" si="7">TANH(L28)</f>
        <v>0.9702217913768667</v>
      </c>
      <c r="I38" s="35">
        <f t="shared" ref="I38:I40" si="8">A38*$G$37+B38*$G$38+C38*$G$39</f>
        <v>1.3042347651484101</v>
      </c>
      <c r="L38" s="36">
        <f t="shared" ref="L38:L40" si="9">EXP(I38)/(EXP($I$37)+EXP($I$38)+EXP($I$39)+EXP($I$40))</f>
        <v>0.19652301575390438</v>
      </c>
    </row>
    <row r="39" spans="1:12" x14ac:dyDescent="0.2">
      <c r="A39" s="25">
        <v>0.64985000000000004</v>
      </c>
      <c r="B39" s="25">
        <v>9.8215570000000002E-2</v>
      </c>
      <c r="C39" s="25">
        <v>0.33428708400000001</v>
      </c>
      <c r="G39" s="28">
        <f t="shared" si="7"/>
        <v>0.98737354261921007</v>
      </c>
      <c r="I39" s="35">
        <f t="shared" si="8"/>
        <v>1.053871720436717</v>
      </c>
      <c r="L39" s="36">
        <f t="shared" si="9"/>
        <v>0.15299672382538732</v>
      </c>
    </row>
    <row r="40" spans="1:12" x14ac:dyDescent="0.2">
      <c r="A40" s="25">
        <v>0.91266000000000003</v>
      </c>
      <c r="B40" s="25">
        <v>0.32581642</v>
      </c>
      <c r="C40" s="25">
        <v>0.144630018</v>
      </c>
      <c r="I40" s="35">
        <f t="shared" si="8"/>
        <v>1.3416142747298871</v>
      </c>
      <c r="L40" s="36">
        <f t="shared" si="9"/>
        <v>0.20400797017174871</v>
      </c>
    </row>
  </sheetData>
  <mergeCells count="8">
    <mergeCell ref="A36:C36"/>
    <mergeCell ref="V2:V5"/>
    <mergeCell ref="V7:V10"/>
    <mergeCell ref="X1:X10"/>
    <mergeCell ref="A8:D8"/>
    <mergeCell ref="A15:C15"/>
    <mergeCell ref="A22:D22"/>
    <mergeCell ref="A30:C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CA6B-01AA-1843-AB4A-DDCEF392B1A6}">
  <dimension ref="A1:X976"/>
  <sheetViews>
    <sheetView topLeftCell="A104" zoomScale="106" workbookViewId="0">
      <selection activeCell="V132" sqref="V132"/>
    </sheetView>
  </sheetViews>
  <sheetFormatPr baseColWidth="10" defaultColWidth="12.6640625" defaultRowHeight="16" x14ac:dyDescent="0.2"/>
  <cols>
    <col min="1" max="8" width="7.6640625" customWidth="1"/>
    <col min="9" max="9" width="13.33203125" customWidth="1"/>
    <col min="10" max="10" width="9.33203125" customWidth="1"/>
    <col min="11" max="14" width="7.6640625" customWidth="1"/>
    <col min="15" max="15" width="10" customWidth="1"/>
    <col min="16" max="26" width="7.6640625" customWidth="1"/>
  </cols>
  <sheetData>
    <row r="1" spans="1:24" x14ac:dyDescent="0.2">
      <c r="A1" s="1">
        <v>1</v>
      </c>
      <c r="B1" s="1">
        <v>0</v>
      </c>
      <c r="C1" s="1">
        <v>0</v>
      </c>
      <c r="D1" s="1">
        <v>0</v>
      </c>
      <c r="E1" s="1">
        <v>0</v>
      </c>
      <c r="H1" s="17" t="s">
        <v>0</v>
      </c>
      <c r="I1" s="17" t="s">
        <v>3</v>
      </c>
      <c r="J1" s="17" t="s">
        <v>2</v>
      </c>
      <c r="K1" s="17" t="s">
        <v>53</v>
      </c>
      <c r="L1" s="14"/>
      <c r="M1" s="14"/>
      <c r="N1" s="14"/>
    </row>
    <row r="2" spans="1:24" x14ac:dyDescent="0.2">
      <c r="A2" s="1">
        <v>0</v>
      </c>
      <c r="B2" s="1">
        <v>1</v>
      </c>
      <c r="C2" s="1">
        <v>0</v>
      </c>
      <c r="D2" s="1">
        <v>0</v>
      </c>
      <c r="E2" s="1">
        <v>0</v>
      </c>
      <c r="H2" s="2">
        <v>1</v>
      </c>
      <c r="I2" s="2">
        <v>0</v>
      </c>
      <c r="J2" s="2">
        <v>0</v>
      </c>
      <c r="K2" s="2">
        <v>0</v>
      </c>
      <c r="L2" s="14"/>
      <c r="M2" s="14"/>
      <c r="N2" s="14"/>
      <c r="Q2" s="1"/>
      <c r="R2" s="1"/>
      <c r="S2" s="1"/>
    </row>
    <row r="3" spans="1:24" x14ac:dyDescent="0.2">
      <c r="A3" s="1">
        <v>0</v>
      </c>
      <c r="B3" s="1">
        <v>0</v>
      </c>
      <c r="C3" s="1">
        <v>1</v>
      </c>
      <c r="D3" s="1">
        <v>1</v>
      </c>
      <c r="E3" s="1">
        <v>0</v>
      </c>
      <c r="H3" s="2">
        <v>0</v>
      </c>
      <c r="I3" s="2">
        <v>1</v>
      </c>
      <c r="J3" s="2">
        <v>0</v>
      </c>
      <c r="K3" s="2">
        <v>0</v>
      </c>
      <c r="L3" s="14"/>
      <c r="M3" s="14"/>
      <c r="N3" s="14"/>
      <c r="Q3" s="1"/>
      <c r="R3" s="1"/>
      <c r="S3" s="1"/>
    </row>
    <row r="4" spans="1:24" x14ac:dyDescent="0.2">
      <c r="A4" s="1">
        <v>0</v>
      </c>
      <c r="B4" s="1">
        <v>0</v>
      </c>
      <c r="C4" s="1">
        <v>0</v>
      </c>
      <c r="D4" s="1">
        <v>0</v>
      </c>
      <c r="E4" s="1">
        <v>1</v>
      </c>
      <c r="H4" s="2">
        <v>0</v>
      </c>
      <c r="I4" s="2">
        <v>0</v>
      </c>
      <c r="J4" s="2">
        <v>1</v>
      </c>
      <c r="K4" s="2">
        <v>0</v>
      </c>
      <c r="L4" s="14"/>
      <c r="M4" s="14"/>
      <c r="N4" s="14"/>
      <c r="Q4" s="1"/>
      <c r="R4" s="1"/>
      <c r="S4" s="1"/>
    </row>
    <row r="5" spans="1:24" x14ac:dyDescent="0.2">
      <c r="A5" s="3" t="s">
        <v>0</v>
      </c>
      <c r="B5" s="3" t="s">
        <v>1</v>
      </c>
      <c r="C5" s="3" t="s">
        <v>2</v>
      </c>
      <c r="D5" s="3" t="s">
        <v>2</v>
      </c>
      <c r="E5" s="3" t="s">
        <v>3</v>
      </c>
      <c r="H5" s="2">
        <v>0</v>
      </c>
      <c r="I5" s="2">
        <v>0</v>
      </c>
      <c r="J5" s="2">
        <v>0</v>
      </c>
      <c r="K5" s="2">
        <v>1</v>
      </c>
      <c r="L5" s="14"/>
      <c r="M5" s="14"/>
      <c r="N5" s="14"/>
      <c r="Q5" s="1"/>
      <c r="R5" s="1"/>
      <c r="S5" s="1"/>
    </row>
    <row r="6" spans="1:24" x14ac:dyDescent="0.2">
      <c r="H6" s="14"/>
      <c r="I6" s="14"/>
      <c r="J6" s="14"/>
      <c r="K6" s="14"/>
      <c r="L6" s="14"/>
      <c r="M6" s="14"/>
      <c r="N6" s="14"/>
    </row>
    <row r="7" spans="1:24" x14ac:dyDescent="0.2">
      <c r="A7" s="1" t="s">
        <v>4</v>
      </c>
      <c r="H7" s="15"/>
      <c r="I7" s="16"/>
      <c r="J7" s="15"/>
      <c r="K7" s="15"/>
      <c r="L7" s="15"/>
      <c r="M7" s="15"/>
      <c r="N7" s="15"/>
    </row>
    <row r="8" spans="1:24" x14ac:dyDescent="0.2">
      <c r="A8" s="116" t="s">
        <v>5</v>
      </c>
      <c r="B8" s="109"/>
      <c r="C8" s="109"/>
      <c r="D8" s="110"/>
      <c r="G8" s="1" t="s">
        <v>6</v>
      </c>
      <c r="I8" s="4" t="s">
        <v>7</v>
      </c>
      <c r="T8" s="5" t="s">
        <v>0</v>
      </c>
    </row>
    <row r="9" spans="1:24" x14ac:dyDescent="0.2">
      <c r="A9" s="6">
        <v>0.28702699999999998</v>
      </c>
      <c r="B9" s="6">
        <v>0.84606000000000003</v>
      </c>
      <c r="C9" s="6">
        <v>0.57239200000000001</v>
      </c>
      <c r="D9" s="6">
        <v>0.486813</v>
      </c>
      <c r="G9" s="1">
        <v>1</v>
      </c>
      <c r="I9" s="7">
        <f t="shared" ref="I9:I11" si="0">A9*$G$9+B9*$G$10+C9*$G$11+D9*$G$12</f>
        <v>0.28702699999999998</v>
      </c>
    </row>
    <row r="10" spans="1:24" x14ac:dyDescent="0.2">
      <c r="A10" s="6">
        <v>0.90287399999999995</v>
      </c>
      <c r="B10" s="6">
        <v>0.87152200000000002</v>
      </c>
      <c r="C10" s="6">
        <v>0.691079</v>
      </c>
      <c r="D10" s="6">
        <v>0.18998000000000001</v>
      </c>
      <c r="G10" s="1">
        <v>0</v>
      </c>
      <c r="I10" s="7">
        <f t="shared" si="0"/>
        <v>0.90287399999999995</v>
      </c>
    </row>
    <row r="11" spans="1:24" x14ac:dyDescent="0.2">
      <c r="A11" s="6">
        <v>0.537524</v>
      </c>
      <c r="B11" s="6">
        <v>9.2240000000000003E-2</v>
      </c>
      <c r="C11" s="6">
        <v>0.55815899999999996</v>
      </c>
      <c r="D11" s="6">
        <v>0.49152800000000002</v>
      </c>
      <c r="G11" s="1">
        <v>0</v>
      </c>
      <c r="I11" s="7">
        <f t="shared" si="0"/>
        <v>0.537524</v>
      </c>
      <c r="L11" s="1" t="s">
        <v>8</v>
      </c>
      <c r="O11" s="1" t="s">
        <v>9</v>
      </c>
    </row>
    <row r="12" spans="1:24" x14ac:dyDescent="0.2">
      <c r="G12" s="1">
        <v>0</v>
      </c>
      <c r="I12" s="4"/>
      <c r="L12" s="8">
        <f t="shared" ref="L12:L14" si="1">I9+I16</f>
        <v>0.85402800000000001</v>
      </c>
      <c r="O12" s="9">
        <f t="shared" ref="O12:O14" si="2">TANH(L12)</f>
        <v>0.69316793692761036</v>
      </c>
      <c r="P12" s="1">
        <f>$O12*$O$91+$O13*$O$92+$O14*$O$93</f>
        <v>2.2025777292078557</v>
      </c>
      <c r="Q12" s="1">
        <f>EXP(P12)/(EXP(P$12)+EXP(P$28)+EXP(P$44)+EXP(P$60)+EXP(P$76))</f>
        <v>0.13423078896551682</v>
      </c>
      <c r="R12" s="1">
        <f t="shared" ref="R12:R14" si="3">Q$12*$O12</f>
        <v>9.304447905939274E-2</v>
      </c>
      <c r="S12" s="1">
        <f>$O12*$O$106+$O13*$O$107+$O14*$O$108</f>
        <v>2.3199306352172733</v>
      </c>
      <c r="T12" s="1">
        <f>EXP(S12)/(EXP(S$12)+EXP(S$28)+EXP(S$44)+EXP(S$60)+EXP(S$76))</f>
        <v>0.13216791439993927</v>
      </c>
      <c r="U12" s="1">
        <f t="shared" ref="U12:U14" si="4">T$12*$O12</f>
        <v>9.1614560552630911E-2</v>
      </c>
      <c r="V12" s="1">
        <f>$O12*$O$121+$O13*$O$122+$O14*$O$123</f>
        <v>0</v>
      </c>
      <c r="W12" s="1">
        <f>EXP(V12)/(EXP(V$12)+EXP(V$28)+EXP(V$44)+EXP(V$60)+EXP(V$76))</f>
        <v>0.2</v>
      </c>
      <c r="X12" s="1">
        <f t="shared" ref="X12:X14" si="5">W$12*$O12</f>
        <v>0.13863358738552209</v>
      </c>
    </row>
    <row r="13" spans="1:24" x14ac:dyDescent="0.2">
      <c r="G13" s="3" t="s">
        <v>0</v>
      </c>
      <c r="I13" s="4"/>
      <c r="L13" s="8">
        <f t="shared" si="1"/>
        <v>1.469875</v>
      </c>
      <c r="O13" s="9">
        <f t="shared" si="2"/>
        <v>0.89955360588736333</v>
      </c>
      <c r="R13" s="1">
        <f t="shared" si="3"/>
        <v>0.12074779023503636</v>
      </c>
      <c r="U13" s="1">
        <f t="shared" si="4"/>
        <v>0.11889212398107775</v>
      </c>
      <c r="X13" s="1">
        <f t="shared" si="5"/>
        <v>0.17991072117747267</v>
      </c>
    </row>
    <row r="14" spans="1:24" x14ac:dyDescent="0.2">
      <c r="A14" s="1" t="s">
        <v>10</v>
      </c>
      <c r="I14" s="4"/>
      <c r="L14" s="8">
        <f t="shared" si="1"/>
        <v>1.104525</v>
      </c>
      <c r="O14" s="9">
        <f t="shared" si="2"/>
        <v>0.80211853038459802</v>
      </c>
      <c r="R14" s="1">
        <f t="shared" si="3"/>
        <v>0.10766900317738547</v>
      </c>
      <c r="U14" s="1">
        <f t="shared" si="4"/>
        <v>0.10601433326247664</v>
      </c>
      <c r="X14" s="1">
        <f t="shared" si="5"/>
        <v>0.16042370607691961</v>
      </c>
    </row>
    <row r="15" spans="1:24" x14ac:dyDescent="0.2">
      <c r="A15" s="116" t="s">
        <v>11</v>
      </c>
      <c r="B15" s="109"/>
      <c r="C15" s="110"/>
      <c r="D15" s="10" t="s">
        <v>12</v>
      </c>
      <c r="G15" s="1" t="s">
        <v>13</v>
      </c>
      <c r="I15" s="4" t="s">
        <v>14</v>
      </c>
    </row>
    <row r="16" spans="1:24" x14ac:dyDescent="0.2">
      <c r="A16" s="11">
        <v>0.42704300000000001</v>
      </c>
      <c r="B16" s="11">
        <v>0.17</v>
      </c>
      <c r="C16" s="11">
        <v>0.23</v>
      </c>
      <c r="D16" s="10">
        <v>0.56700099999999998</v>
      </c>
      <c r="G16" s="9">
        <v>0</v>
      </c>
      <c r="I16" s="12">
        <f t="shared" ref="I16:I18" si="6">A16*$G$16+B16*$G$17+C16*$G$18 + $D$16</f>
        <v>0.56700099999999998</v>
      </c>
    </row>
    <row r="17" spans="1:24" x14ac:dyDescent="0.2">
      <c r="A17" s="11">
        <v>0.33</v>
      </c>
      <c r="B17" s="11">
        <v>0.12</v>
      </c>
      <c r="C17" s="11">
        <v>0.4</v>
      </c>
      <c r="G17" s="9">
        <v>0</v>
      </c>
      <c r="I17" s="12">
        <f t="shared" si="6"/>
        <v>0.56700099999999998</v>
      </c>
      <c r="S17" s="1"/>
    </row>
    <row r="18" spans="1:24" x14ac:dyDescent="0.2">
      <c r="A18" s="11">
        <v>0.8</v>
      </c>
      <c r="B18" s="11">
        <v>0.66</v>
      </c>
      <c r="C18" s="11">
        <v>0.9</v>
      </c>
      <c r="G18" s="9">
        <v>0</v>
      </c>
      <c r="I18" s="12">
        <f t="shared" si="6"/>
        <v>0.56700099999999998</v>
      </c>
    </row>
    <row r="19" spans="1:24" x14ac:dyDescent="0.2">
      <c r="I19" s="4"/>
    </row>
    <row r="20" spans="1:24" x14ac:dyDescent="0.2">
      <c r="I20" s="4"/>
    </row>
    <row r="21" spans="1:24" ht="15.75" customHeight="1" x14ac:dyDescent="0.2">
      <c r="I21" s="4"/>
    </row>
    <row r="22" spans="1:24" ht="15.75" customHeight="1" x14ac:dyDescent="0.2">
      <c r="A22" s="1" t="s">
        <v>15</v>
      </c>
      <c r="I22" s="4"/>
      <c r="T22" s="5" t="s">
        <v>1</v>
      </c>
    </row>
    <row r="23" spans="1:24" ht="15.75" customHeight="1" x14ac:dyDescent="0.2">
      <c r="A23" s="116" t="s">
        <v>5</v>
      </c>
      <c r="B23" s="109"/>
      <c r="C23" s="109"/>
      <c r="D23" s="110"/>
      <c r="G23" s="1" t="s">
        <v>16</v>
      </c>
      <c r="I23" s="4" t="s">
        <v>17</v>
      </c>
    </row>
    <row r="24" spans="1:24" ht="15.75" customHeight="1" x14ac:dyDescent="0.2">
      <c r="A24" s="6">
        <v>0.28702699999999998</v>
      </c>
      <c r="B24" s="6">
        <v>0.84606000000000003</v>
      </c>
      <c r="C24" s="6">
        <v>0.57239200000000001</v>
      </c>
      <c r="D24" s="6">
        <v>0.486813</v>
      </c>
      <c r="G24" s="1">
        <v>0</v>
      </c>
      <c r="I24" s="7">
        <f t="shared" ref="I24:I26" si="7">A24*$G$24+B24*$G$25+C24*$G$26+D24*$G$27</f>
        <v>0.84606000000000003</v>
      </c>
    </row>
    <row r="25" spans="1:24" ht="15.75" customHeight="1" x14ac:dyDescent="0.2">
      <c r="A25" s="6">
        <v>0.90287399999999995</v>
      </c>
      <c r="B25" s="6">
        <v>0.87152200000000002</v>
      </c>
      <c r="C25" s="6">
        <v>0.691079</v>
      </c>
      <c r="D25" s="6">
        <v>0.18998000000000001</v>
      </c>
      <c r="G25" s="1">
        <v>1</v>
      </c>
      <c r="I25" s="7">
        <f t="shared" si="7"/>
        <v>0.87152200000000002</v>
      </c>
    </row>
    <row r="26" spans="1:24" ht="15.75" customHeight="1" x14ac:dyDescent="0.2">
      <c r="A26" s="6">
        <v>0.537524</v>
      </c>
      <c r="B26" s="6">
        <v>9.2240000000000003E-2</v>
      </c>
      <c r="C26" s="6">
        <v>0.55815899999999996</v>
      </c>
      <c r="D26" s="6">
        <v>0.49152800000000002</v>
      </c>
      <c r="G26" s="1">
        <v>0</v>
      </c>
      <c r="I26" s="7">
        <f t="shared" si="7"/>
        <v>9.2240000000000003E-2</v>
      </c>
    </row>
    <row r="27" spans="1:24" ht="15.75" customHeight="1" x14ac:dyDescent="0.2">
      <c r="G27" s="1">
        <v>0</v>
      </c>
      <c r="I27" s="4"/>
      <c r="L27" s="1" t="s">
        <v>18</v>
      </c>
      <c r="O27" s="1" t="s">
        <v>19</v>
      </c>
    </row>
    <row r="28" spans="1:24" ht="15.75" customHeight="1" x14ac:dyDescent="0.2">
      <c r="G28" s="3" t="s">
        <v>1</v>
      </c>
      <c r="I28" s="4"/>
      <c r="L28" s="8">
        <f t="shared" ref="L28:L30" si="8">I24+I32</f>
        <v>2.0464848902786867</v>
      </c>
      <c r="O28" s="9">
        <f t="shared" ref="O28:O30" si="9">TANH(L28)</f>
        <v>0.96716874938723008</v>
      </c>
      <c r="P28" s="1">
        <f>$O28*$O$91+$O29*$O$92+$O30*$O$93</f>
        <v>2.6900508532564364</v>
      </c>
      <c r="Q28" s="1">
        <f>EXP(P28)/(EXP(P$12)+EXP(P$28)+EXP(P$44)+EXP(P$60)+EXP(P$76))</f>
        <v>0.21855413652085109</v>
      </c>
      <c r="R28" s="1">
        <f t="shared" ref="R28:R30" si="10">Q$28*$O28</f>
        <v>0.21137873089227749</v>
      </c>
      <c r="S28" s="1">
        <f>$O28*$O$106+$O29*$O$107+$O30*$O$108</f>
        <v>2.826705985148076</v>
      </c>
      <c r="T28" s="1">
        <f>EXP(S28)/(EXP(S$12)+EXP(S$28)+EXP(S$44)+EXP(S$60)+EXP(S$76))</f>
        <v>0.21938946796824568</v>
      </c>
      <c r="U28" s="1">
        <f t="shared" ref="U28:U30" si="11">T$28*$O28</f>
        <v>0.21218663736357796</v>
      </c>
      <c r="V28" s="1">
        <f>$O28*$O$121+$O29*$O$122+$O30*$O$123</f>
        <v>0</v>
      </c>
      <c r="W28" s="1">
        <f>EXP(V28)/(EXP(V$12)+EXP(V$28)+EXP(V$44)+EXP(V$60)+EXP(V$76))</f>
        <v>0.2</v>
      </c>
      <c r="X28" s="1">
        <f t="shared" ref="X28:X30" si="12">W$28*$O28</f>
        <v>0.19343374987744602</v>
      </c>
    </row>
    <row r="29" spans="1:24" ht="15.75" customHeight="1" x14ac:dyDescent="0.2">
      <c r="I29" s="4"/>
      <c r="L29" s="8">
        <f t="shared" si="8"/>
        <v>2.0960622640464344</v>
      </c>
      <c r="O29" s="9">
        <f t="shared" si="9"/>
        <v>0.9702217913768667</v>
      </c>
      <c r="R29" s="1">
        <f t="shared" si="10"/>
        <v>0.21204598584808443</v>
      </c>
      <c r="U29" s="1">
        <f t="shared" si="11"/>
        <v>0.21285644262136905</v>
      </c>
      <c r="X29" s="1">
        <f t="shared" si="12"/>
        <v>0.19404435827537336</v>
      </c>
    </row>
    <row r="30" spans="1:24" ht="15.75" customHeight="1" x14ac:dyDescent="0.2">
      <c r="A30" s="1" t="s">
        <v>10</v>
      </c>
      <c r="I30" s="4"/>
      <c r="L30" s="8">
        <f t="shared" si="8"/>
        <v>2.5293874067738864</v>
      </c>
      <c r="O30" s="9">
        <f t="shared" si="9"/>
        <v>0.98737354261921007</v>
      </c>
      <c r="R30" s="1">
        <f t="shared" si="10"/>
        <v>0.21579457203067523</v>
      </c>
      <c r="U30" s="1">
        <f t="shared" si="11"/>
        <v>0.21661935620115044</v>
      </c>
      <c r="X30" s="1">
        <f t="shared" si="12"/>
        <v>0.19747470852384202</v>
      </c>
    </row>
    <row r="31" spans="1:24" ht="15.75" customHeight="1" x14ac:dyDescent="0.2">
      <c r="A31" s="108" t="s">
        <v>11</v>
      </c>
      <c r="B31" s="109"/>
      <c r="C31" s="110"/>
      <c r="D31" s="10" t="s">
        <v>12</v>
      </c>
      <c r="G31" s="1" t="s">
        <v>20</v>
      </c>
      <c r="I31" s="4" t="s">
        <v>14</v>
      </c>
    </row>
    <row r="32" spans="1:24" ht="15.75" customHeight="1" x14ac:dyDescent="0.2">
      <c r="A32" s="11">
        <v>0.42704300000000001</v>
      </c>
      <c r="B32" s="11">
        <v>0.17</v>
      </c>
      <c r="C32" s="11">
        <v>0.23</v>
      </c>
      <c r="D32" s="10">
        <v>0.56700099999999998</v>
      </c>
      <c r="G32" s="9">
        <f t="shared" ref="G32:G34" si="13">O12</f>
        <v>0.69316793692761036</v>
      </c>
      <c r="I32" s="12">
        <f t="shared" ref="I32:I34" si="14">A32*$G$32+B32*$G$33+C32*$G$34 + $D$32</f>
        <v>1.2004248902786867</v>
      </c>
    </row>
    <row r="33" spans="1:24" ht="15.75" customHeight="1" x14ac:dyDescent="0.2">
      <c r="A33" s="11">
        <v>0.33</v>
      </c>
      <c r="B33" s="11">
        <v>0.12</v>
      </c>
      <c r="C33" s="11">
        <v>0.4</v>
      </c>
      <c r="G33" s="9">
        <f t="shared" si="13"/>
        <v>0.89955360588736333</v>
      </c>
      <c r="I33" s="12">
        <f t="shared" si="14"/>
        <v>1.2245402640464342</v>
      </c>
      <c r="S33" s="1"/>
    </row>
    <row r="34" spans="1:24" ht="15.75" customHeight="1" x14ac:dyDescent="0.2">
      <c r="A34" s="11">
        <v>0.8</v>
      </c>
      <c r="B34" s="11">
        <v>0.66</v>
      </c>
      <c r="C34" s="11">
        <v>0.9</v>
      </c>
      <c r="G34" s="9">
        <f t="shared" si="13"/>
        <v>0.80211853038459802</v>
      </c>
      <c r="I34" s="12">
        <f t="shared" si="14"/>
        <v>2.4371474067738865</v>
      </c>
    </row>
    <row r="35" spans="1:24" ht="15.75" customHeight="1" x14ac:dyDescent="0.2">
      <c r="I35" s="4"/>
    </row>
    <row r="36" spans="1:24" ht="15.75" customHeight="1" x14ac:dyDescent="0.2"/>
    <row r="37" spans="1:24" ht="15.75" customHeight="1" x14ac:dyDescent="0.2">
      <c r="I37" s="4"/>
    </row>
    <row r="38" spans="1:24" ht="15.75" customHeight="1" x14ac:dyDescent="0.2">
      <c r="A38" s="1" t="s">
        <v>15</v>
      </c>
      <c r="I38" s="4"/>
    </row>
    <row r="39" spans="1:24" ht="15.75" customHeight="1" x14ac:dyDescent="0.2">
      <c r="A39" s="116" t="s">
        <v>5</v>
      </c>
      <c r="B39" s="109"/>
      <c r="C39" s="109"/>
      <c r="D39" s="110"/>
      <c r="G39" s="1" t="s">
        <v>21</v>
      </c>
      <c r="I39" s="4" t="s">
        <v>22</v>
      </c>
      <c r="T39" s="5" t="s">
        <v>2</v>
      </c>
    </row>
    <row r="40" spans="1:24" ht="15.75" customHeight="1" x14ac:dyDescent="0.2">
      <c r="A40" s="6">
        <v>0.28702699999999998</v>
      </c>
      <c r="B40" s="6">
        <v>0.84606000000000003</v>
      </c>
      <c r="C40" s="6">
        <v>0.57239200000000001</v>
      </c>
      <c r="D40" s="6">
        <v>0.486813</v>
      </c>
      <c r="G40" s="1">
        <v>0</v>
      </c>
      <c r="I40" s="7">
        <f>A40*$G40+B40*$G41+C40*$G42+D40*$G43</f>
        <v>0.57239200000000001</v>
      </c>
    </row>
    <row r="41" spans="1:24" ht="15.75" customHeight="1" x14ac:dyDescent="0.2">
      <c r="A41" s="6">
        <v>0.90287399999999995</v>
      </c>
      <c r="B41" s="6">
        <v>0.87152200000000002</v>
      </c>
      <c r="C41" s="6">
        <v>0.691079</v>
      </c>
      <c r="D41" s="6">
        <v>0.18998000000000001</v>
      </c>
      <c r="G41" s="1">
        <v>0</v>
      </c>
      <c r="I41" s="7">
        <f>A41*$G40+B41*$G41+C41*$G42+D41*$G43</f>
        <v>0.691079</v>
      </c>
    </row>
    <row r="42" spans="1:24" ht="15.75" customHeight="1" x14ac:dyDescent="0.2">
      <c r="A42" s="6">
        <v>0.537524</v>
      </c>
      <c r="B42" s="6">
        <v>9.2240000000000003E-2</v>
      </c>
      <c r="C42" s="6">
        <v>0.55815899999999996</v>
      </c>
      <c r="D42" s="6">
        <v>0.49152800000000002</v>
      </c>
      <c r="G42" s="1">
        <v>1</v>
      </c>
      <c r="I42" s="7">
        <f>A42*$G40+B42*$G41+C42*$G42+D42*$G43</f>
        <v>0.55815899999999996</v>
      </c>
    </row>
    <row r="43" spans="1:24" ht="15.75" customHeight="1" x14ac:dyDescent="0.2">
      <c r="G43" s="1">
        <v>0</v>
      </c>
      <c r="I43" s="4"/>
      <c r="L43" s="1" t="s">
        <v>18</v>
      </c>
      <c r="O43" s="1" t="s">
        <v>23</v>
      </c>
    </row>
    <row r="44" spans="1:24" ht="15.75" customHeight="1" x14ac:dyDescent="0.2">
      <c r="G44" s="3" t="s">
        <v>1</v>
      </c>
      <c r="I44" s="4"/>
      <c r="L44" s="8">
        <f t="shared" ref="L44:L46" si="15">I40+I48</f>
        <v>1.9444492635810564</v>
      </c>
      <c r="O44" s="9">
        <f t="shared" ref="O44:O46" si="16">TANH(L44)</f>
        <v>0.95988530580753462</v>
      </c>
      <c r="P44" s="1">
        <f>$O44*$O$91+$O45*$O$92+$O46*$O$93</f>
        <v>2.693714495592189</v>
      </c>
      <c r="Q44" s="1">
        <f>EXP(P44)/(EXP(P$12)+EXP(P$28)+EXP(P$44)+EXP(P$60)+EXP(P$76))</f>
        <v>0.21935630924779581</v>
      </c>
      <c r="R44" s="1">
        <f t="shared" ref="R44:R46" si="17">Q$44*$O44</f>
        <v>0.21055689798313262</v>
      </c>
      <c r="S44" s="13">
        <f>$O44*$O$106+$O45*$O$107+$O46*$O$108</f>
        <v>2.830046181307571</v>
      </c>
      <c r="T44" s="13">
        <f>EXP(S44)/(EXP(S$12)+EXP(S$28)+EXP(S$44)+EXP(S$60)+EXP(S$76))</f>
        <v>0.22012349704467998</v>
      </c>
      <c r="U44" s="13">
        <f t="shared" ref="U44:U46" si="18">T$44*$O44</f>
        <v>0.21129331027615658</v>
      </c>
      <c r="V44" s="1">
        <f>$O44*$O$121+$O45*$O$122+$O46*$O$123</f>
        <v>0</v>
      </c>
      <c r="W44" s="1">
        <f>EXP(V44)/(EXP(V$12)+EXP(V$28)+EXP(V$44)+EXP(V$60)+EXP(V$76))</f>
        <v>0.2</v>
      </c>
      <c r="X44" s="1">
        <f t="shared" ref="X44:X46" si="19">W$44*$O44</f>
        <v>0.19197706116150692</v>
      </c>
    </row>
    <row r="45" spans="1:24" ht="15.75" customHeight="1" x14ac:dyDescent="0.2">
      <c r="I45" s="4"/>
      <c r="L45" s="8">
        <f t="shared" si="15"/>
        <v>2.088621719310694</v>
      </c>
      <c r="O45" s="9">
        <f t="shared" si="16"/>
        <v>0.96978209095762191</v>
      </c>
      <c r="R45" s="1">
        <f t="shared" si="17"/>
        <v>0.21272782024707415</v>
      </c>
      <c r="S45" s="1"/>
      <c r="T45" s="1"/>
      <c r="U45" s="13">
        <f t="shared" si="18"/>
        <v>0.21347182523289365</v>
      </c>
      <c r="X45" s="1">
        <f t="shared" si="19"/>
        <v>0.1939564181915244</v>
      </c>
    </row>
    <row r="46" spans="1:24" ht="15.75" customHeight="1" x14ac:dyDescent="0.2">
      <c r="A46" s="1" t="s">
        <v>10</v>
      </c>
      <c r="I46" s="4"/>
      <c r="L46" s="8">
        <f t="shared" si="15"/>
        <v>3.4278775701758053</v>
      </c>
      <c r="O46" s="9">
        <f t="shared" si="16"/>
        <v>0.99789546508924476</v>
      </c>
      <c r="R46" s="1">
        <f t="shared" si="17"/>
        <v>0.21889466623708939</v>
      </c>
      <c r="S46" s="1"/>
      <c r="T46" s="1"/>
      <c r="U46" s="13">
        <f t="shared" si="18"/>
        <v>0.21966023946047192</v>
      </c>
      <c r="X46" s="1">
        <f t="shared" si="19"/>
        <v>0.19957909301784896</v>
      </c>
    </row>
    <row r="47" spans="1:24" ht="15.75" customHeight="1" x14ac:dyDescent="0.2">
      <c r="A47" s="108" t="s">
        <v>11</v>
      </c>
      <c r="B47" s="109"/>
      <c r="C47" s="110"/>
      <c r="D47" s="10" t="s">
        <v>12</v>
      </c>
      <c r="G47" s="1" t="s">
        <v>24</v>
      </c>
      <c r="I47" s="4" t="s">
        <v>14</v>
      </c>
    </row>
    <row r="48" spans="1:24" ht="15.75" customHeight="1" x14ac:dyDescent="0.2">
      <c r="A48" s="11">
        <v>0.42704300000000001</v>
      </c>
      <c r="B48" s="11">
        <v>0.17</v>
      </c>
      <c r="C48" s="11">
        <v>0.23</v>
      </c>
      <c r="D48" s="10">
        <v>0.56700099999999998</v>
      </c>
      <c r="G48" s="9">
        <f t="shared" ref="G48:G50" si="20">O28</f>
        <v>0.96716874938723008</v>
      </c>
      <c r="I48" s="12">
        <f t="shared" ref="I48:I50" si="21">A48*$G$48+B48*$G$49+C48*$G$50 + $D$48</f>
        <v>1.3720572635810564</v>
      </c>
    </row>
    <row r="49" spans="1:24" ht="15.75" customHeight="1" x14ac:dyDescent="0.2">
      <c r="A49" s="11">
        <v>0.33</v>
      </c>
      <c r="B49" s="11">
        <v>0.12</v>
      </c>
      <c r="C49" s="11">
        <v>0.4</v>
      </c>
      <c r="G49" s="9">
        <f t="shared" si="20"/>
        <v>0.9702217913768667</v>
      </c>
      <c r="I49" s="12">
        <f t="shared" si="21"/>
        <v>1.397542719310694</v>
      </c>
    </row>
    <row r="50" spans="1:24" ht="15.75" customHeight="1" x14ac:dyDescent="0.2">
      <c r="A50" s="11">
        <v>0.8</v>
      </c>
      <c r="B50" s="11">
        <v>0.66</v>
      </c>
      <c r="C50" s="11">
        <v>0.9</v>
      </c>
      <c r="G50" s="9">
        <f t="shared" si="20"/>
        <v>0.98737354261921007</v>
      </c>
      <c r="I50" s="12">
        <f t="shared" si="21"/>
        <v>2.8697185701758054</v>
      </c>
    </row>
    <row r="51" spans="1:24" ht="15.75" customHeight="1" x14ac:dyDescent="0.2"/>
    <row r="52" spans="1:24" ht="15.75" customHeight="1" x14ac:dyDescent="0.2"/>
    <row r="53" spans="1:24" ht="15.75" customHeight="1" x14ac:dyDescent="0.2">
      <c r="I53" s="4"/>
    </row>
    <row r="54" spans="1:24" ht="15.75" customHeight="1" x14ac:dyDescent="0.2">
      <c r="A54" s="1" t="s">
        <v>15</v>
      </c>
      <c r="I54" s="4"/>
    </row>
    <row r="55" spans="1:24" ht="15.75" customHeight="1" x14ac:dyDescent="0.2">
      <c r="A55" s="116" t="s">
        <v>5</v>
      </c>
      <c r="B55" s="109"/>
      <c r="C55" s="109"/>
      <c r="D55" s="110"/>
      <c r="G55" s="1" t="s">
        <v>25</v>
      </c>
      <c r="I55" s="4" t="s">
        <v>26</v>
      </c>
      <c r="T55" s="5" t="s">
        <v>2</v>
      </c>
    </row>
    <row r="56" spans="1:24" ht="15.75" customHeight="1" x14ac:dyDescent="0.2">
      <c r="A56" s="6">
        <v>0.28702699999999998</v>
      </c>
      <c r="B56" s="6">
        <v>0.84606000000000003</v>
      </c>
      <c r="C56" s="6">
        <v>0.57239200000000001</v>
      </c>
      <c r="D56" s="6">
        <v>0.486813</v>
      </c>
      <c r="G56" s="1">
        <v>0</v>
      </c>
      <c r="I56" s="7">
        <f t="shared" ref="I56:I58" si="22">A56*$G$56+B56*$G$57+C56*$G$58+D56*$G$59</f>
        <v>0.57239200000000001</v>
      </c>
    </row>
    <row r="57" spans="1:24" ht="15.75" customHeight="1" x14ac:dyDescent="0.2">
      <c r="A57" s="6">
        <v>0.90287399999999995</v>
      </c>
      <c r="B57" s="6">
        <v>0.87152200000000002</v>
      </c>
      <c r="C57" s="6">
        <v>0.691079</v>
      </c>
      <c r="D57" s="6">
        <v>0.18998000000000001</v>
      </c>
      <c r="G57" s="1">
        <v>0</v>
      </c>
      <c r="I57" s="7">
        <f t="shared" si="22"/>
        <v>0.691079</v>
      </c>
    </row>
    <row r="58" spans="1:24" ht="15.75" customHeight="1" x14ac:dyDescent="0.2">
      <c r="A58" s="6">
        <v>0.537524</v>
      </c>
      <c r="B58" s="6">
        <v>9.2240000000000003E-2</v>
      </c>
      <c r="C58" s="6">
        <v>0.55815899999999996</v>
      </c>
      <c r="D58" s="6">
        <v>0.49152800000000002</v>
      </c>
      <c r="G58" s="1">
        <v>1</v>
      </c>
      <c r="I58" s="7">
        <f t="shared" si="22"/>
        <v>0.55815899999999996</v>
      </c>
    </row>
    <row r="59" spans="1:24" ht="15.75" customHeight="1" x14ac:dyDescent="0.2">
      <c r="G59" s="1">
        <v>0</v>
      </c>
      <c r="I59" s="4"/>
      <c r="L59" s="1" t="s">
        <v>18</v>
      </c>
      <c r="O59" s="1" t="s">
        <v>27</v>
      </c>
    </row>
    <row r="60" spans="1:24" ht="15.75" customHeight="1" x14ac:dyDescent="0.2">
      <c r="G60" s="3" t="s">
        <v>1</v>
      </c>
      <c r="I60" s="4"/>
      <c r="L60" s="8">
        <f t="shared" ref="L60:L62" si="23">I56+I64</f>
        <v>1.943684213081289</v>
      </c>
      <c r="O60" s="9">
        <f t="shared" ref="O60:O62" si="24">TANH(L60)</f>
        <v>0.95982511319311736</v>
      </c>
      <c r="P60" s="1">
        <f>$O60*$O$91+$O61*$O$92+$O62*$O$93</f>
        <v>2.6937677276238983</v>
      </c>
      <c r="Q60" s="1">
        <f>EXP(P60)/(EXP(P$12)+EXP(P$28)+EXP(P$44)+EXP(P$60)+EXP(P$76))</f>
        <v>0.21936798634060026</v>
      </c>
      <c r="R60" s="1">
        <f t="shared" ref="R60:R62" si="25">Q$60*$O60</f>
        <v>0.21055490232031288</v>
      </c>
      <c r="S60" s="13">
        <f>$O60*$O$106+$O61*$O$107+$O62*$O$108</f>
        <v>2.8301065464462383</v>
      </c>
      <c r="T60" s="13">
        <f>EXP(S60)/(EXP(S$12)+EXP(S$28)+EXP(S$44)+EXP(S$60)+EXP(S$76))</f>
        <v>0.22013678523117056</v>
      </c>
      <c r="U60" s="13">
        <f t="shared" ref="U60:U62" si="26">T$60*$O60</f>
        <v>0.21129281480247725</v>
      </c>
      <c r="V60" s="13">
        <f>$O60*$O$121+$O61*$O$122+$O62*$O$123</f>
        <v>0</v>
      </c>
      <c r="W60" s="13">
        <f>EXP(V60)/(EXP(V$12)+EXP(V$28)+EXP(V$44)+EXP(V$60)+EXP(V$76))</f>
        <v>0.2</v>
      </c>
      <c r="X60" s="13">
        <f t="shared" ref="X60:X62" si="27">W$60*$O60</f>
        <v>0.19196502263862347</v>
      </c>
    </row>
    <row r="61" spans="1:24" ht="15.75" customHeight="1" x14ac:dyDescent="0.2">
      <c r="I61" s="4"/>
      <c r="L61" s="8">
        <f t="shared" si="23"/>
        <v>2.0903741878670994</v>
      </c>
      <c r="O61" s="9">
        <f t="shared" si="24"/>
        <v>0.96988622552623815</v>
      </c>
      <c r="R61" s="1">
        <f t="shared" si="25"/>
        <v>0.21276198827317616</v>
      </c>
      <c r="S61" s="1"/>
      <c r="T61" s="1"/>
      <c r="U61" s="13">
        <f t="shared" si="26"/>
        <v>0.21350763572734013</v>
      </c>
      <c r="V61" s="1"/>
      <c r="W61" s="1"/>
      <c r="X61" s="13">
        <f t="shared" si="27"/>
        <v>0.19397724510524764</v>
      </c>
    </row>
    <row r="62" spans="1:24" ht="15.75" customHeight="1" x14ac:dyDescent="0.2">
      <c r="A62" s="1" t="s">
        <v>10</v>
      </c>
      <c r="I62" s="4"/>
      <c r="L62" s="8">
        <f t="shared" si="23"/>
        <v>3.4312303432583784</v>
      </c>
      <c r="O62" s="9">
        <f t="shared" si="24"/>
        <v>0.99790951523512872</v>
      </c>
      <c r="R62" s="1">
        <f t="shared" si="25"/>
        <v>0.21890940090725475</v>
      </c>
      <c r="S62" s="1"/>
      <c r="T62" s="1"/>
      <c r="U62" s="13">
        <f t="shared" si="26"/>
        <v>0.21967659263545705</v>
      </c>
      <c r="V62" s="1"/>
      <c r="W62" s="1"/>
      <c r="X62" s="13">
        <f t="shared" si="27"/>
        <v>0.19958190304702575</v>
      </c>
    </row>
    <row r="63" spans="1:24" ht="15.75" customHeight="1" x14ac:dyDescent="0.2">
      <c r="A63" s="108" t="s">
        <v>11</v>
      </c>
      <c r="B63" s="109"/>
      <c r="C63" s="110"/>
      <c r="D63" s="10" t="s">
        <v>12</v>
      </c>
      <c r="G63" s="1" t="s">
        <v>28</v>
      </c>
      <c r="I63" s="4" t="s">
        <v>14</v>
      </c>
    </row>
    <row r="64" spans="1:24" ht="15.75" customHeight="1" x14ac:dyDescent="0.2">
      <c r="A64" s="11">
        <v>0.42704300000000001</v>
      </c>
      <c r="B64" s="11">
        <v>0.17</v>
      </c>
      <c r="C64" s="11">
        <v>0.23</v>
      </c>
      <c r="D64" s="10">
        <v>0.56700099999999998</v>
      </c>
      <c r="G64" s="9">
        <f t="shared" ref="G64:G66" si="28">O44</f>
        <v>0.95988530580753462</v>
      </c>
      <c r="I64" s="12">
        <f t="shared" ref="I64:I66" si="29">A64*$G$64+B64*$G$65+C64*$G$66 + $D$64</f>
        <v>1.371292213081289</v>
      </c>
    </row>
    <row r="65" spans="1:24" ht="15.75" customHeight="1" x14ac:dyDescent="0.2">
      <c r="A65" s="11">
        <v>0.33</v>
      </c>
      <c r="B65" s="11">
        <v>0.12</v>
      </c>
      <c r="C65" s="11">
        <v>0.4</v>
      </c>
      <c r="G65" s="9">
        <f t="shared" si="28"/>
        <v>0.96978209095762191</v>
      </c>
      <c r="I65" s="12">
        <f t="shared" si="29"/>
        <v>1.3992951878670992</v>
      </c>
    </row>
    <row r="66" spans="1:24" ht="15.75" customHeight="1" x14ac:dyDescent="0.2">
      <c r="A66" s="11">
        <v>0.8</v>
      </c>
      <c r="B66" s="11">
        <v>0.66</v>
      </c>
      <c r="C66" s="11">
        <v>0.9</v>
      </c>
      <c r="G66" s="9">
        <f t="shared" si="28"/>
        <v>0.99789546508924476</v>
      </c>
      <c r="I66" s="12">
        <f t="shared" si="29"/>
        <v>2.8730713432583785</v>
      </c>
    </row>
    <row r="67" spans="1:24" ht="15.75" customHeight="1" x14ac:dyDescent="0.2">
      <c r="I67" s="4"/>
    </row>
    <row r="68" spans="1:24" ht="15.75" customHeight="1" x14ac:dyDescent="0.2">
      <c r="I68" s="4"/>
    </row>
    <row r="69" spans="1:24" ht="15.75" customHeight="1" x14ac:dyDescent="0.2">
      <c r="I69" s="4"/>
    </row>
    <row r="70" spans="1:24" ht="15.75" customHeight="1" x14ac:dyDescent="0.2">
      <c r="A70" s="40" t="s">
        <v>15</v>
      </c>
      <c r="B70" s="40"/>
      <c r="C70" s="37"/>
      <c r="D70" s="37"/>
      <c r="I70" s="4"/>
    </row>
    <row r="71" spans="1:24" ht="15.75" customHeight="1" x14ac:dyDescent="0.2">
      <c r="A71" s="102" t="s">
        <v>5</v>
      </c>
      <c r="B71" s="103"/>
      <c r="C71" s="103"/>
      <c r="D71" s="104"/>
      <c r="G71" s="1" t="s">
        <v>29</v>
      </c>
      <c r="I71" s="4" t="s">
        <v>30</v>
      </c>
      <c r="T71" s="5" t="s">
        <v>3</v>
      </c>
    </row>
    <row r="72" spans="1:24" ht="15.75" customHeight="1" x14ac:dyDescent="0.2">
      <c r="A72" s="60">
        <v>0.28699999999999998</v>
      </c>
      <c r="B72" s="61">
        <v>0.84609999999999996</v>
      </c>
      <c r="C72" s="61">
        <v>0.57240000000000002</v>
      </c>
      <c r="D72" s="61">
        <v>0.48680000000000001</v>
      </c>
      <c r="G72" s="1">
        <v>0</v>
      </c>
      <c r="I72" s="7">
        <f t="shared" ref="I72:I74" si="30">A72*$G$72+B72*$G$73+C72*$G$74+D72*$G$75</f>
        <v>0.48680000000000001</v>
      </c>
    </row>
    <row r="73" spans="1:24" ht="15.75" customHeight="1" x14ac:dyDescent="0.2">
      <c r="A73" s="60">
        <v>0.90290000000000004</v>
      </c>
      <c r="B73" s="61">
        <v>0.87150000000000005</v>
      </c>
      <c r="C73" s="61">
        <v>0.69110000000000005</v>
      </c>
      <c r="D73" s="61">
        <v>0.19</v>
      </c>
      <c r="G73" s="1">
        <v>0</v>
      </c>
      <c r="I73" s="7">
        <f t="shared" si="30"/>
        <v>0.19</v>
      </c>
    </row>
    <row r="74" spans="1:24" ht="15.75" customHeight="1" x14ac:dyDescent="0.2">
      <c r="A74" s="60">
        <v>0.53749999999999998</v>
      </c>
      <c r="B74" s="61">
        <v>9.2200000000000004E-2</v>
      </c>
      <c r="C74" s="61">
        <v>0.55820000000000003</v>
      </c>
      <c r="D74" s="61">
        <v>0.49149999999999999</v>
      </c>
      <c r="G74" s="1">
        <v>0</v>
      </c>
      <c r="I74" s="7">
        <f t="shared" si="30"/>
        <v>0.49149999999999999</v>
      </c>
    </row>
    <row r="75" spans="1:24" ht="15.75" customHeight="1" x14ac:dyDescent="0.2">
      <c r="G75" s="1">
        <v>1</v>
      </c>
      <c r="I75" s="4"/>
      <c r="L75" s="1" t="s">
        <v>18</v>
      </c>
      <c r="O75" s="1" t="s">
        <v>31</v>
      </c>
    </row>
    <row r="76" spans="1:24" ht="15.75" customHeight="1" x14ac:dyDescent="0.2">
      <c r="G76" s="3" t="s">
        <v>1</v>
      </c>
      <c r="I76" s="4"/>
      <c r="L76" s="8">
        <f t="shared" ref="L76:L78" si="31">I72+I80</f>
        <v>1.8580874426568688</v>
      </c>
      <c r="O76" s="9">
        <f t="shared" ref="O76:O78" si="32">TANH(L76)</f>
        <v>0.95250179523736911</v>
      </c>
      <c r="P76" s="1">
        <f>$O76*$O$91+$O77*$O$92+$O78*$O$93</f>
        <v>2.6429119194944568</v>
      </c>
      <c r="Q76" s="1">
        <f>EXP(P76)/(EXP(P$12)+EXP(P$28)+EXP(P$44)+EXP(P$60)+EXP(P$76))</f>
        <v>0.2084907789252361</v>
      </c>
      <c r="R76" s="1">
        <f t="shared" ref="R76:R78" si="33">Q$76*$O76</f>
        <v>0.19858784121672482</v>
      </c>
      <c r="S76" s="13">
        <f>$O76*$O$106+$O77*$O$107+$O78*$O$108</f>
        <v>2.774271750239659</v>
      </c>
      <c r="T76" s="13">
        <f>EXP(S76)/(EXP(S$12)+EXP(S$28)+EXP(S$44)+EXP(S$60)+EXP(S$76))</f>
        <v>0.20818233535596448</v>
      </c>
      <c r="U76" s="13">
        <f t="shared" ref="U76:U78" si="34">T$76*$O76</f>
        <v>0.19829404816326418</v>
      </c>
      <c r="V76" s="13">
        <f>$O76*$O$121+$O77*$O$122+$O78*$O$123</f>
        <v>0</v>
      </c>
      <c r="W76" s="13">
        <f>EXP(V76)/(EXP(V$12)+EXP(V$28)+EXP(V$44)+EXP(V$60)+EXP(V$76))</f>
        <v>0.2</v>
      </c>
      <c r="X76" s="13">
        <f t="shared" ref="X76:X78" si="35">W$76*$O76</f>
        <v>0.19050035904747384</v>
      </c>
    </row>
    <row r="77" spans="1:24" ht="15.75" customHeight="1" x14ac:dyDescent="0.2">
      <c r="I77" s="4"/>
      <c r="L77" s="8">
        <f t="shared" si="31"/>
        <v>1.5892934405109287</v>
      </c>
      <c r="O77" s="9">
        <f t="shared" si="32"/>
        <v>0.9200409282550438</v>
      </c>
      <c r="R77" s="1">
        <f t="shared" si="33"/>
        <v>0.19182004977499134</v>
      </c>
      <c r="S77" s="1"/>
      <c r="T77" s="1"/>
      <c r="U77" s="13">
        <f t="shared" si="34"/>
        <v>0.19153626906720439</v>
      </c>
      <c r="V77" s="1"/>
      <c r="W77" s="1"/>
      <c r="X77" s="13">
        <f t="shared" si="35"/>
        <v>0.18400818565100877</v>
      </c>
    </row>
    <row r="78" spans="1:24" ht="15.75" customHeight="1" x14ac:dyDescent="0.2">
      <c r="A78" s="1" t="s">
        <v>10</v>
      </c>
      <c r="I78" s="4"/>
      <c r="L78" s="8">
        <f t="shared" si="31"/>
        <v>3.3646045631134265</v>
      </c>
      <c r="O78" s="9">
        <f t="shared" si="32"/>
        <v>0.9976118988093573</v>
      </c>
      <c r="R78" s="1">
        <f t="shared" si="33"/>
        <v>0.20799288184784673</v>
      </c>
      <c r="S78" s="1"/>
      <c r="T78" s="1"/>
      <c r="U78" s="13">
        <f t="shared" si="34"/>
        <v>0.20768517487303012</v>
      </c>
      <c r="V78" s="1"/>
      <c r="W78" s="1"/>
      <c r="X78" s="13">
        <f t="shared" si="35"/>
        <v>0.19952237976187148</v>
      </c>
    </row>
    <row r="79" spans="1:24" ht="15.75" customHeight="1" x14ac:dyDescent="0.2">
      <c r="A79" s="108" t="s">
        <v>11</v>
      </c>
      <c r="B79" s="109"/>
      <c r="C79" s="110"/>
      <c r="D79" s="10" t="s">
        <v>12</v>
      </c>
      <c r="G79" s="1" t="s">
        <v>32</v>
      </c>
      <c r="I79" s="4" t="s">
        <v>14</v>
      </c>
    </row>
    <row r="80" spans="1:24" ht="15.75" customHeight="1" x14ac:dyDescent="0.2">
      <c r="A80" s="11">
        <v>0.42704300000000001</v>
      </c>
      <c r="B80" s="11">
        <v>0.17</v>
      </c>
      <c r="C80" s="11">
        <v>0.23</v>
      </c>
      <c r="D80" s="10">
        <v>0.56700099999999998</v>
      </c>
      <c r="G80" s="9">
        <f t="shared" ref="G80:G82" si="36">O60</f>
        <v>0.95982511319311736</v>
      </c>
      <c r="I80" s="12">
        <f t="shared" ref="I80:I82" si="37">A80*$G$80+B80*$G$81+C80*$G$82 + $D$80</f>
        <v>1.3712874426568686</v>
      </c>
    </row>
    <row r="81" spans="1:20" ht="15.75" customHeight="1" x14ac:dyDescent="0.2">
      <c r="A81" s="11">
        <v>0.33</v>
      </c>
      <c r="B81" s="11">
        <v>0.12</v>
      </c>
      <c r="C81" s="11">
        <v>0.4</v>
      </c>
      <c r="G81" s="9">
        <f t="shared" si="36"/>
        <v>0.96988622552623815</v>
      </c>
      <c r="I81" s="12">
        <f t="shared" si="37"/>
        <v>1.3992934405109287</v>
      </c>
    </row>
    <row r="82" spans="1:20" ht="15.75" customHeight="1" x14ac:dyDescent="0.2">
      <c r="A82" s="11">
        <v>0.8</v>
      </c>
      <c r="B82" s="11">
        <v>0.66</v>
      </c>
      <c r="C82" s="11">
        <v>0.9</v>
      </c>
      <c r="G82" s="9">
        <f t="shared" si="36"/>
        <v>0.99790951523512872</v>
      </c>
      <c r="I82" s="12">
        <f t="shared" si="37"/>
        <v>2.8731045631134267</v>
      </c>
    </row>
    <row r="83" spans="1:20" ht="15.75" customHeight="1" x14ac:dyDescent="0.2">
      <c r="I83" s="4"/>
    </row>
    <row r="84" spans="1:20" ht="15.75" customHeight="1" x14ac:dyDescent="0.2">
      <c r="A84" s="117" t="s">
        <v>33</v>
      </c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</row>
    <row r="85" spans="1:20" ht="15.75" customHeight="1" x14ac:dyDescent="0.2">
      <c r="A85" s="40" t="s">
        <v>15</v>
      </c>
      <c r="B85" s="40"/>
      <c r="C85" s="37"/>
      <c r="D85" s="37"/>
      <c r="I85" s="4"/>
    </row>
    <row r="86" spans="1:20" ht="15.75" customHeight="1" x14ac:dyDescent="0.2">
      <c r="A86" s="102" t="s">
        <v>5</v>
      </c>
      <c r="B86" s="103"/>
      <c r="C86" s="103"/>
      <c r="D86" s="104"/>
      <c r="E86" s="59"/>
      <c r="F86" s="59"/>
      <c r="G86" s="1" t="s">
        <v>34</v>
      </c>
      <c r="I86" s="4" t="s">
        <v>35</v>
      </c>
    </row>
    <row r="87" spans="1:20" ht="15.75" customHeight="1" x14ac:dyDescent="0.2">
      <c r="A87" s="60">
        <v>0.28699999999999998</v>
      </c>
      <c r="B87" s="61">
        <v>0.84609999999999996</v>
      </c>
      <c r="C87" s="61">
        <v>0.57240000000000002</v>
      </c>
      <c r="D87" s="61">
        <v>0.48680000000000001</v>
      </c>
      <c r="E87" s="14"/>
      <c r="F87" s="14"/>
      <c r="G87" s="1">
        <v>0</v>
      </c>
      <c r="I87" s="7">
        <f>A87*$G$87+B87*$G$88+C87*$G$89+D87*$G$90</f>
        <v>0</v>
      </c>
    </row>
    <row r="88" spans="1:20" ht="15.75" customHeight="1" x14ac:dyDescent="0.2">
      <c r="A88" s="60">
        <v>0.90290000000000004</v>
      </c>
      <c r="B88" s="61">
        <v>0.87150000000000005</v>
      </c>
      <c r="C88" s="61">
        <v>0.69110000000000005</v>
      </c>
      <c r="D88" s="61">
        <v>0.19</v>
      </c>
      <c r="E88" s="14"/>
      <c r="F88" s="14"/>
      <c r="G88" s="1">
        <v>0</v>
      </c>
      <c r="I88" s="7">
        <f t="shared" ref="I88:I89" si="38">A88*$G$87+B88*$G$88+C88*$G$89+D88*$G$90</f>
        <v>0</v>
      </c>
    </row>
    <row r="89" spans="1:20" ht="15.75" customHeight="1" x14ac:dyDescent="0.2">
      <c r="A89" s="60">
        <v>0.53749999999999998</v>
      </c>
      <c r="B89" s="61">
        <v>9.2200000000000004E-2</v>
      </c>
      <c r="C89" s="61">
        <v>0.55820000000000003</v>
      </c>
      <c r="D89" s="61">
        <v>0.49149999999999999</v>
      </c>
      <c r="E89" s="14"/>
      <c r="F89" s="14"/>
      <c r="G89" s="1">
        <v>0</v>
      </c>
      <c r="I89" s="7">
        <f t="shared" si="38"/>
        <v>0</v>
      </c>
    </row>
    <row r="90" spans="1:20" ht="15.75" customHeight="1" x14ac:dyDescent="0.2">
      <c r="A90" s="62"/>
      <c r="B90" s="62"/>
      <c r="C90" s="62"/>
      <c r="D90" s="62"/>
      <c r="G90" s="1">
        <v>0</v>
      </c>
      <c r="I90" s="64"/>
      <c r="L90" s="1" t="s">
        <v>36</v>
      </c>
      <c r="O90" s="1" t="s">
        <v>37</v>
      </c>
    </row>
    <row r="91" spans="1:20" ht="15.75" customHeight="1" x14ac:dyDescent="0.2">
      <c r="G91" s="1"/>
      <c r="I91" s="4"/>
      <c r="L91" s="8">
        <f t="shared" ref="L91:L93" si="39">I87+I95</f>
        <v>1.3712874426568686</v>
      </c>
      <c r="O91" s="9">
        <f t="shared" ref="O91:O93" si="40">TANH(L91)</f>
        <v>0.87898526987857317</v>
      </c>
    </row>
    <row r="92" spans="1:20" ht="15.75" customHeight="1" x14ac:dyDescent="0.2">
      <c r="G92" s="1"/>
      <c r="I92" s="4"/>
      <c r="L92" s="8">
        <f t="shared" si="39"/>
        <v>1.3992934405109287</v>
      </c>
      <c r="O92" s="9">
        <f t="shared" si="40"/>
        <v>0.88519882805949091</v>
      </c>
      <c r="T92" s="5" t="s">
        <v>38</v>
      </c>
    </row>
    <row r="93" spans="1:20" ht="15.75" customHeight="1" x14ac:dyDescent="0.2">
      <c r="A93" s="1" t="s">
        <v>10</v>
      </c>
      <c r="I93" s="4"/>
      <c r="L93" s="8">
        <f t="shared" si="39"/>
        <v>2.8731045631134267</v>
      </c>
      <c r="O93" s="9">
        <f t="shared" si="40"/>
        <v>0.99363061093481408</v>
      </c>
    </row>
    <row r="94" spans="1:20" ht="15.75" customHeight="1" x14ac:dyDescent="0.2">
      <c r="A94" s="108" t="s">
        <v>11</v>
      </c>
      <c r="B94" s="109"/>
      <c r="C94" s="110"/>
      <c r="D94" s="10" t="s">
        <v>12</v>
      </c>
      <c r="G94" s="1" t="s">
        <v>39</v>
      </c>
      <c r="I94" s="4" t="s">
        <v>14</v>
      </c>
      <c r="O94" s="1">
        <f t="shared" ref="O94:O96" si="41">R12+R28+R44+R60+R76</f>
        <v>0.92412285147184048</v>
      </c>
    </row>
    <row r="95" spans="1:20" ht="15.75" customHeight="1" x14ac:dyDescent="0.2">
      <c r="A95" s="11">
        <v>0.42704300000000001</v>
      </c>
      <c r="B95" s="11">
        <v>0.17</v>
      </c>
      <c r="C95" s="11">
        <v>0.23</v>
      </c>
      <c r="D95" s="10">
        <v>0.56700099999999998</v>
      </c>
      <c r="G95" s="1">
        <f t="shared" ref="G95:G97" si="42">O76</f>
        <v>0.95250179523736911</v>
      </c>
      <c r="I95" s="12">
        <f t="shared" ref="I95:I97" si="43">A95*$G$80+B95*$G$81+C95*$G$82 + $D$95</f>
        <v>1.3712874426568686</v>
      </c>
      <c r="O95" s="1">
        <f t="shared" si="41"/>
        <v>0.95010363437836243</v>
      </c>
    </row>
    <row r="96" spans="1:20" ht="15.75" customHeight="1" x14ac:dyDescent="0.2">
      <c r="A96" s="11">
        <v>0.33</v>
      </c>
      <c r="B96" s="11">
        <v>0.12</v>
      </c>
      <c r="C96" s="11">
        <v>0.4</v>
      </c>
      <c r="G96" s="1">
        <f t="shared" si="42"/>
        <v>0.9200409282550438</v>
      </c>
      <c r="I96" s="12">
        <f t="shared" si="43"/>
        <v>1.3992934405109287</v>
      </c>
      <c r="O96" s="1">
        <f t="shared" si="41"/>
        <v>0.96926052420025155</v>
      </c>
    </row>
    <row r="97" spans="1:20" ht="15.75" customHeight="1" x14ac:dyDescent="0.2">
      <c r="A97" s="11">
        <v>0.8</v>
      </c>
      <c r="B97" s="11">
        <v>0.66</v>
      </c>
      <c r="C97" s="11">
        <v>0.9</v>
      </c>
      <c r="G97" s="1">
        <f t="shared" si="42"/>
        <v>0.9976118988093573</v>
      </c>
      <c r="I97" s="12">
        <f t="shared" si="43"/>
        <v>2.8731045631134267</v>
      </c>
    </row>
    <row r="98" spans="1:20" ht="15.75" customHeight="1" x14ac:dyDescent="0.2">
      <c r="I98" s="4"/>
    </row>
    <row r="99" spans="1:20" ht="15.75" customHeight="1" x14ac:dyDescent="0.2">
      <c r="I99" s="4"/>
    </row>
    <row r="100" spans="1:20" ht="15.75" customHeight="1" x14ac:dyDescent="0.2">
      <c r="A100" s="40" t="s">
        <v>15</v>
      </c>
      <c r="B100" s="40"/>
      <c r="C100" s="37"/>
      <c r="D100" s="37"/>
      <c r="I100" s="4"/>
    </row>
    <row r="101" spans="1:20" ht="15.75" customHeight="1" x14ac:dyDescent="0.2">
      <c r="A101" s="102" t="s">
        <v>5</v>
      </c>
      <c r="B101" s="103"/>
      <c r="C101" s="103"/>
      <c r="D101" s="104"/>
      <c r="E101" s="59"/>
      <c r="F101" s="59"/>
      <c r="G101" s="1" t="s">
        <v>40</v>
      </c>
      <c r="I101" s="4" t="s">
        <v>41</v>
      </c>
    </row>
    <row r="102" spans="1:20" ht="15.75" customHeight="1" x14ac:dyDescent="0.2">
      <c r="A102" s="60">
        <v>0.28699999999999998</v>
      </c>
      <c r="B102" s="61">
        <v>0.84609999999999996</v>
      </c>
      <c r="C102" s="61">
        <v>0.57240000000000002</v>
      </c>
      <c r="D102" s="61">
        <v>0.48680000000000001</v>
      </c>
      <c r="E102" s="14"/>
      <c r="F102" s="14"/>
      <c r="G102" s="1">
        <v>1</v>
      </c>
      <c r="I102" s="7">
        <f>A102*$G$102+B102*$G$103+C102*$G$104+D102*$G$105</f>
        <v>0.28699999999999998</v>
      </c>
    </row>
    <row r="103" spans="1:20" ht="15.75" customHeight="1" x14ac:dyDescent="0.2">
      <c r="A103" s="60">
        <v>0.90290000000000004</v>
      </c>
      <c r="B103" s="61">
        <v>0.87150000000000005</v>
      </c>
      <c r="C103" s="61">
        <v>0.69110000000000005</v>
      </c>
      <c r="D103" s="61">
        <v>0.19</v>
      </c>
      <c r="E103" s="14"/>
      <c r="F103" s="14"/>
      <c r="G103" s="1">
        <v>0</v>
      </c>
      <c r="I103" s="7">
        <f t="shared" ref="I103:I104" si="44">A103*$G$102+B103*$G$103+C103*$G$104+D103*$G$105</f>
        <v>0.90290000000000004</v>
      </c>
    </row>
    <row r="104" spans="1:20" ht="15.75" customHeight="1" x14ac:dyDescent="0.2">
      <c r="A104" s="60">
        <v>0.53749999999999998</v>
      </c>
      <c r="B104" s="61">
        <v>9.2200000000000004E-2</v>
      </c>
      <c r="C104" s="61">
        <v>0.55820000000000003</v>
      </c>
      <c r="D104" s="61">
        <v>0.49149999999999999</v>
      </c>
      <c r="E104" s="14"/>
      <c r="F104" s="14"/>
      <c r="G104" s="1">
        <v>0</v>
      </c>
      <c r="I104" s="7">
        <f t="shared" si="44"/>
        <v>0.53749999999999998</v>
      </c>
    </row>
    <row r="105" spans="1:20" ht="15.75" customHeight="1" x14ac:dyDescent="0.2">
      <c r="G105" s="1">
        <v>0</v>
      </c>
      <c r="I105" s="4"/>
      <c r="L105" s="1" t="s">
        <v>42</v>
      </c>
      <c r="O105" s="1" t="s">
        <v>43</v>
      </c>
    </row>
    <row r="106" spans="1:20" ht="15.75" customHeight="1" x14ac:dyDescent="0.2">
      <c r="G106" s="1"/>
      <c r="I106" s="4"/>
      <c r="L106" s="8">
        <f t="shared" ref="L106:L108" si="45">I102+I110</f>
        <v>1.6083843478898761</v>
      </c>
      <c r="O106" s="9">
        <f t="shared" ref="O106:O108" si="46">TANH(L106)</f>
        <v>0.92292091867383985</v>
      </c>
    </row>
    <row r="107" spans="1:20" ht="15.75" customHeight="1" x14ac:dyDescent="0.2">
      <c r="G107" s="1"/>
      <c r="I107" s="4"/>
      <c r="L107" s="8">
        <f t="shared" si="45"/>
        <v>2.2636422428009935</v>
      </c>
      <c r="O107" s="9">
        <f t="shared" si="46"/>
        <v>0.97861123052758858</v>
      </c>
      <c r="T107" s="5" t="s">
        <v>0</v>
      </c>
    </row>
    <row r="108" spans="1:20" ht="15.75" customHeight="1" x14ac:dyDescent="0.2">
      <c r="A108" s="1" t="s">
        <v>10</v>
      </c>
      <c r="I108" s="4"/>
      <c r="L108" s="8">
        <f t="shared" si="45"/>
        <v>3.2861879922634554</v>
      </c>
      <c r="O108" s="9">
        <f t="shared" si="46"/>
        <v>0.99720696454463764</v>
      </c>
    </row>
    <row r="109" spans="1:20" ht="15.75" customHeight="1" x14ac:dyDescent="0.2">
      <c r="A109" s="108" t="s">
        <v>11</v>
      </c>
      <c r="B109" s="109"/>
      <c r="C109" s="110"/>
      <c r="D109" s="10" t="s">
        <v>12</v>
      </c>
      <c r="G109" s="1" t="s">
        <v>44</v>
      </c>
      <c r="I109" s="4" t="s">
        <v>14</v>
      </c>
      <c r="O109" s="1">
        <f t="shared" ref="O109:O111" si="47">U12+U28+U44+U60+U76</f>
        <v>0.924681371158107</v>
      </c>
    </row>
    <row r="110" spans="1:20" ht="15.75" customHeight="1" x14ac:dyDescent="0.2">
      <c r="A110" s="11">
        <v>0.42704300000000001</v>
      </c>
      <c r="B110" s="11">
        <v>0.17</v>
      </c>
      <c r="C110" s="11">
        <v>0.23</v>
      </c>
      <c r="D110" s="10">
        <v>0.56700099999999998</v>
      </c>
      <c r="G110" s="1">
        <f t="shared" ref="G110:G112" si="48">O91</f>
        <v>0.87898526987857317</v>
      </c>
      <c r="I110" s="12">
        <f t="shared" ref="I110:I112" si="49">A110*$G$110+B110*$G$111+C110*$G$112 + $D$110</f>
        <v>1.3213843478898761</v>
      </c>
      <c r="O110" s="1">
        <f t="shared" si="47"/>
        <v>0.95026429662988487</v>
      </c>
    </row>
    <row r="111" spans="1:20" ht="15.75" customHeight="1" x14ac:dyDescent="0.2">
      <c r="A111" s="11">
        <v>0.33</v>
      </c>
      <c r="B111" s="11">
        <v>0.12</v>
      </c>
      <c r="C111" s="11">
        <v>0.4</v>
      </c>
      <c r="G111" s="1">
        <f t="shared" si="48"/>
        <v>0.88519882805949091</v>
      </c>
      <c r="I111" s="12">
        <f t="shared" si="49"/>
        <v>1.3607422428009937</v>
      </c>
      <c r="O111" s="1">
        <f t="shared" si="47"/>
        <v>0.9696556964325862</v>
      </c>
    </row>
    <row r="112" spans="1:20" ht="15.75" customHeight="1" x14ac:dyDescent="0.2">
      <c r="A112" s="11">
        <v>0.8</v>
      </c>
      <c r="B112" s="11">
        <v>0.66</v>
      </c>
      <c r="C112" s="11">
        <v>0.9</v>
      </c>
      <c r="G112" s="1">
        <f t="shared" si="48"/>
        <v>0.99363061093481408</v>
      </c>
      <c r="I112" s="12">
        <f t="shared" si="49"/>
        <v>2.7486879922634553</v>
      </c>
    </row>
    <row r="113" spans="1:20" ht="15.75" customHeight="1" x14ac:dyDescent="0.2">
      <c r="I113" s="4"/>
    </row>
    <row r="114" spans="1:20" ht="15.75" customHeight="1" x14ac:dyDescent="0.2">
      <c r="I114" s="4"/>
    </row>
    <row r="115" spans="1:20" ht="15.75" customHeight="1" x14ac:dyDescent="0.2">
      <c r="A115" s="62"/>
      <c r="B115" s="62"/>
      <c r="C115" s="63"/>
      <c r="D115" s="63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</row>
    <row r="116" spans="1:20" ht="15.75" customHeight="1" x14ac:dyDescent="0.2">
      <c r="A116" s="105"/>
      <c r="B116" s="105"/>
      <c r="C116" s="105"/>
      <c r="D116" s="105"/>
      <c r="E116" s="67"/>
      <c r="F116" s="67"/>
      <c r="G116" s="68"/>
      <c r="H116" s="66"/>
      <c r="I116" s="69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</row>
    <row r="117" spans="1:20" ht="15.75" customHeight="1" x14ac:dyDescent="0.2">
      <c r="A117" s="62"/>
      <c r="B117" s="62"/>
      <c r="C117" s="62"/>
      <c r="D117" s="62"/>
      <c r="E117" s="68"/>
      <c r="F117" s="68"/>
      <c r="G117" s="68"/>
      <c r="H117" s="66"/>
      <c r="I117" s="69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</row>
    <row r="118" spans="1:20" ht="15.75" customHeight="1" x14ac:dyDescent="0.2">
      <c r="A118" s="62"/>
      <c r="B118" s="62"/>
      <c r="C118" s="62"/>
      <c r="D118" s="62"/>
      <c r="E118" s="68"/>
      <c r="F118" s="68"/>
      <c r="G118" s="68"/>
      <c r="H118" s="66"/>
      <c r="I118" s="69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</row>
    <row r="119" spans="1:20" ht="15.75" customHeight="1" x14ac:dyDescent="0.2">
      <c r="A119" s="62"/>
      <c r="B119" s="62"/>
      <c r="C119" s="62"/>
      <c r="D119" s="62"/>
      <c r="E119" s="68"/>
      <c r="F119" s="68"/>
      <c r="G119" s="68"/>
      <c r="H119" s="66"/>
      <c r="I119" s="69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</row>
    <row r="120" spans="1:20" ht="15.75" customHeight="1" x14ac:dyDescent="0.2">
      <c r="A120" s="66"/>
      <c r="B120" s="66"/>
      <c r="C120" s="66"/>
      <c r="D120" s="66"/>
      <c r="E120" s="66"/>
      <c r="F120" s="66"/>
      <c r="G120" s="68"/>
      <c r="H120" s="66"/>
      <c r="I120" s="69"/>
      <c r="J120" s="66"/>
      <c r="K120" s="66"/>
      <c r="L120" s="68"/>
      <c r="M120" s="66"/>
      <c r="N120" s="66"/>
      <c r="O120" s="68"/>
      <c r="P120" s="66"/>
      <c r="Q120" s="66"/>
      <c r="R120" s="66"/>
      <c r="S120" s="66"/>
      <c r="T120" s="66"/>
    </row>
    <row r="121" spans="1:20" ht="15.75" customHeight="1" x14ac:dyDescent="0.2">
      <c r="A121" s="66"/>
      <c r="B121" s="66"/>
      <c r="C121" s="66"/>
      <c r="D121" s="66"/>
      <c r="E121" s="66"/>
      <c r="F121" s="66"/>
      <c r="G121" s="68"/>
      <c r="H121" s="66"/>
      <c r="I121" s="69"/>
      <c r="J121" s="66"/>
      <c r="K121" s="66"/>
      <c r="L121" s="69"/>
      <c r="M121" s="66"/>
      <c r="N121" s="66"/>
      <c r="O121" s="68"/>
      <c r="P121" s="66"/>
      <c r="Q121" s="66"/>
      <c r="R121" s="66"/>
      <c r="S121" s="66"/>
      <c r="T121" s="66"/>
    </row>
    <row r="122" spans="1:20" ht="15.75" customHeight="1" x14ac:dyDescent="0.2">
      <c r="A122" s="66"/>
      <c r="B122" s="66"/>
      <c r="C122" s="66"/>
      <c r="D122" s="66"/>
      <c r="E122" s="66"/>
      <c r="F122" s="66"/>
      <c r="G122" s="68"/>
      <c r="H122" s="66"/>
      <c r="I122" s="69"/>
      <c r="J122" s="66"/>
      <c r="K122" s="66"/>
      <c r="L122" s="69"/>
      <c r="M122" s="66"/>
      <c r="N122" s="66"/>
      <c r="O122" s="68"/>
      <c r="P122" s="66"/>
      <c r="Q122" s="66"/>
      <c r="R122" s="66"/>
      <c r="S122" s="66"/>
      <c r="T122" s="68"/>
    </row>
    <row r="123" spans="1:20" ht="15.75" customHeight="1" x14ac:dyDescent="0.2">
      <c r="A123" s="68"/>
      <c r="B123" s="66"/>
      <c r="C123" s="66"/>
      <c r="D123" s="66"/>
      <c r="E123" s="66"/>
      <c r="F123" s="66"/>
      <c r="G123" s="66"/>
      <c r="H123" s="66"/>
      <c r="I123" s="69"/>
      <c r="J123" s="66"/>
      <c r="K123" s="66"/>
      <c r="L123" s="69"/>
      <c r="M123" s="66"/>
      <c r="N123" s="66"/>
      <c r="O123" s="68"/>
      <c r="P123" s="66"/>
      <c r="Q123" s="66"/>
      <c r="R123" s="66"/>
      <c r="S123" s="66"/>
      <c r="T123" s="66"/>
    </row>
    <row r="124" spans="1:20" ht="15.75" customHeight="1" x14ac:dyDescent="0.2">
      <c r="A124" s="111"/>
      <c r="B124" s="112"/>
      <c r="C124" s="112"/>
      <c r="D124" s="68"/>
      <c r="E124" s="66"/>
      <c r="F124" s="66"/>
      <c r="G124" s="68"/>
      <c r="H124" s="66"/>
      <c r="I124" s="69"/>
      <c r="J124" s="66"/>
      <c r="K124" s="66"/>
      <c r="L124" s="66"/>
      <c r="M124" s="66"/>
      <c r="N124" s="66"/>
      <c r="O124" s="68"/>
      <c r="P124" s="66"/>
      <c r="Q124" s="66"/>
      <c r="R124" s="66"/>
      <c r="S124" s="66"/>
      <c r="T124" s="66"/>
    </row>
    <row r="125" spans="1:20" ht="15.75" customHeight="1" x14ac:dyDescent="0.2">
      <c r="A125" s="70"/>
      <c r="B125" s="70"/>
      <c r="C125" s="70"/>
      <c r="D125" s="68"/>
      <c r="E125" s="66"/>
      <c r="F125" s="66"/>
      <c r="G125" s="68"/>
      <c r="H125" s="66"/>
      <c r="I125" s="69"/>
      <c r="J125" s="66"/>
      <c r="K125" s="66"/>
      <c r="L125" s="66"/>
      <c r="M125" s="66"/>
      <c r="N125" s="66"/>
      <c r="O125" s="68"/>
      <c r="P125" s="66"/>
      <c r="Q125" s="66"/>
      <c r="R125" s="66"/>
      <c r="S125" s="66"/>
      <c r="T125" s="66"/>
    </row>
    <row r="126" spans="1:20" ht="15.75" customHeight="1" x14ac:dyDescent="0.2">
      <c r="A126" s="70"/>
      <c r="B126" s="70"/>
      <c r="C126" s="70"/>
      <c r="D126" s="66"/>
      <c r="E126" s="66"/>
      <c r="F126" s="66"/>
      <c r="G126" s="68"/>
      <c r="H126" s="66"/>
      <c r="I126" s="69"/>
      <c r="J126" s="66"/>
      <c r="K126" s="66"/>
      <c r="L126" s="66"/>
      <c r="M126" s="66"/>
      <c r="N126" s="66"/>
      <c r="O126" s="68"/>
      <c r="P126" s="66"/>
      <c r="Q126" s="66"/>
      <c r="R126" s="66"/>
      <c r="S126" s="66"/>
      <c r="T126" s="66"/>
    </row>
    <row r="127" spans="1:20" ht="15.75" customHeight="1" x14ac:dyDescent="0.2">
      <c r="A127" s="70"/>
      <c r="B127" s="70"/>
      <c r="C127" s="70"/>
      <c r="D127" s="66"/>
      <c r="E127" s="66"/>
      <c r="F127" s="66"/>
      <c r="G127" s="68"/>
      <c r="H127" s="66"/>
      <c r="I127" s="69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</row>
    <row r="128" spans="1:20" ht="15.75" customHeight="1" x14ac:dyDescent="0.2"/>
    <row r="129" spans="1:18" ht="15.75" customHeight="1" x14ac:dyDescent="0.2"/>
    <row r="130" spans="1:18" ht="15.75" customHeight="1" x14ac:dyDescent="0.2">
      <c r="I130" s="4"/>
    </row>
    <row r="131" spans="1:18" ht="15.75" customHeight="1" x14ac:dyDescent="0.2">
      <c r="A131" s="1" t="s">
        <v>45</v>
      </c>
      <c r="I131" s="4"/>
    </row>
    <row r="132" spans="1:18" ht="15.75" customHeight="1" x14ac:dyDescent="0.2">
      <c r="A132" s="113" t="s">
        <v>46</v>
      </c>
      <c r="B132" s="114"/>
      <c r="C132" s="115"/>
      <c r="D132" s="66"/>
      <c r="E132" s="66"/>
      <c r="F132" s="66"/>
      <c r="G132" s="120" t="s">
        <v>47</v>
      </c>
      <c r="H132" s="121"/>
      <c r="I132" s="122" t="s">
        <v>48</v>
      </c>
      <c r="J132" s="121"/>
      <c r="K132" s="121"/>
      <c r="L132" s="121" t="s">
        <v>49</v>
      </c>
      <c r="M132" s="121"/>
      <c r="N132" s="123" t="s">
        <v>105</v>
      </c>
      <c r="O132" s="121" t="s">
        <v>50</v>
      </c>
      <c r="P132" s="121" t="s">
        <v>51</v>
      </c>
      <c r="Q132" s="72"/>
      <c r="R132" s="73"/>
    </row>
    <row r="133" spans="1:18" ht="15.75" customHeight="1" x14ac:dyDescent="0.2">
      <c r="A133" s="81">
        <v>0.37168000000000001</v>
      </c>
      <c r="B133" s="82">
        <v>0.97482899999999995</v>
      </c>
      <c r="C133" s="82">
        <v>0.83003499999999997</v>
      </c>
      <c r="D133" s="80"/>
      <c r="E133" s="80"/>
      <c r="F133" s="80"/>
      <c r="G133" s="74">
        <f t="shared" ref="G133:G135" si="50">O106</f>
        <v>0.92292091867383985</v>
      </c>
      <c r="H133" s="65"/>
      <c r="I133" s="71">
        <f>A133*$G$133+B133*$G$134+C133*$G$135</f>
        <v>2.1247265371124797</v>
      </c>
      <c r="J133" s="65"/>
      <c r="K133" s="65"/>
      <c r="L133" s="71">
        <f>EXP(I133)/(EXP($I$133)+EXP($I$134)+EXP($I$135))</f>
        <v>0.56469100416010842</v>
      </c>
      <c r="M133" s="65"/>
      <c r="N133" s="106" t="s">
        <v>114</v>
      </c>
      <c r="O133" s="14">
        <v>1</v>
      </c>
      <c r="P133" s="14">
        <f>-O133*LOG(L133,2)</f>
        <v>0.82446644631470678</v>
      </c>
      <c r="Q133" s="65"/>
      <c r="R133" s="75"/>
    </row>
    <row r="134" spans="1:18" ht="15.75" customHeight="1" x14ac:dyDescent="0.2">
      <c r="A134" s="81">
        <v>0.39140999999999998</v>
      </c>
      <c r="B134" s="82">
        <v>0.282586</v>
      </c>
      <c r="C134" s="82">
        <v>0.65983599999999998</v>
      </c>
      <c r="D134" s="80"/>
      <c r="E134" s="80"/>
      <c r="F134" s="80"/>
      <c r="G134" s="74">
        <f t="shared" si="50"/>
        <v>0.97861123052758858</v>
      </c>
      <c r="H134" s="65"/>
      <c r="I134" s="71">
        <f t="shared" ref="I134:I136" si="51">A134*$G$133+B134*$G$134+C134*$G$135</f>
        <v>1.2957753646252723</v>
      </c>
      <c r="J134" s="65"/>
      <c r="K134" s="65"/>
      <c r="L134" s="71">
        <f t="shared" ref="L134:L136" si="52">EXP(I134)/(EXP($I$133)+EXP($I$134)+EXP($I$135))</f>
        <v>0.24649150089625124</v>
      </c>
      <c r="M134" s="65"/>
      <c r="N134" s="106"/>
      <c r="O134" s="14">
        <v>0</v>
      </c>
      <c r="P134" s="65"/>
      <c r="Q134" s="65"/>
      <c r="R134" s="75"/>
    </row>
    <row r="135" spans="1:18" ht="15.75" customHeight="1" x14ac:dyDescent="0.2">
      <c r="A135" s="81">
        <v>0.64985000000000004</v>
      </c>
      <c r="B135" s="82">
        <v>9.8215999999999998E-2</v>
      </c>
      <c r="C135" s="82">
        <v>0.334287</v>
      </c>
      <c r="D135" s="80"/>
      <c r="E135" s="80"/>
      <c r="F135" s="80"/>
      <c r="G135" s="74">
        <f t="shared" si="50"/>
        <v>0.99720696454463764</v>
      </c>
      <c r="H135" s="65"/>
      <c r="I135" s="71">
        <f t="shared" si="51"/>
        <v>1.0292287641744258</v>
      </c>
      <c r="J135" s="65"/>
      <c r="K135" s="65"/>
      <c r="L135" s="71">
        <f t="shared" si="52"/>
        <v>0.18881749494364031</v>
      </c>
      <c r="M135" s="65"/>
      <c r="N135" s="106"/>
      <c r="O135" s="14">
        <v>0</v>
      </c>
      <c r="P135" s="65"/>
      <c r="Q135" s="65"/>
      <c r="R135" s="75"/>
    </row>
    <row r="136" spans="1:18" ht="15.75" customHeight="1" x14ac:dyDescent="0.2">
      <c r="A136" s="81">
        <v>0.91266000000000003</v>
      </c>
      <c r="B136" s="82">
        <v>0.32581599999999999</v>
      </c>
      <c r="C136" s="82">
        <v>0.14463000000000001</v>
      </c>
      <c r="D136" s="80"/>
      <c r="E136" s="80"/>
      <c r="F136" s="80"/>
      <c r="G136" s="76"/>
      <c r="H136" s="77"/>
      <c r="I136" s="78">
        <f t="shared" si="51"/>
        <v>1.3053862456045344</v>
      </c>
      <c r="J136" s="77"/>
      <c r="K136" s="77"/>
      <c r="L136" s="78">
        <f t="shared" si="52"/>
        <v>0.24887192202275682</v>
      </c>
      <c r="M136" s="77"/>
      <c r="N136" s="107"/>
      <c r="O136" s="84">
        <v>0</v>
      </c>
      <c r="P136" s="77"/>
      <c r="Q136" s="77"/>
      <c r="R136" s="79"/>
    </row>
    <row r="137" spans="1:18" ht="15.75" customHeight="1" x14ac:dyDescent="0.2">
      <c r="A137" s="80"/>
      <c r="B137" s="80"/>
      <c r="C137" s="80"/>
      <c r="D137" s="80"/>
      <c r="E137" s="80"/>
      <c r="F137" s="80"/>
      <c r="G137" s="68"/>
      <c r="H137" s="66"/>
      <c r="I137" s="69"/>
      <c r="J137" s="66"/>
      <c r="K137" s="66"/>
      <c r="L137" s="69"/>
      <c r="M137" s="66"/>
      <c r="N137" s="83"/>
      <c r="O137" s="66"/>
      <c r="P137" s="66"/>
      <c r="Q137" s="66"/>
      <c r="R137" s="66"/>
    </row>
    <row r="138" spans="1:18" ht="15.75" customHeight="1" x14ac:dyDescent="0.2">
      <c r="A138" s="80"/>
      <c r="B138" s="80"/>
      <c r="C138" s="80"/>
      <c r="D138" s="80"/>
      <c r="E138" s="80"/>
      <c r="F138" s="80"/>
      <c r="G138" s="68"/>
      <c r="H138" s="66"/>
      <c r="I138" s="69"/>
      <c r="J138" s="66"/>
      <c r="K138" s="66"/>
      <c r="L138" s="69"/>
      <c r="M138" s="66"/>
      <c r="N138" s="83"/>
      <c r="O138" s="66"/>
      <c r="P138" s="66"/>
      <c r="Q138" s="66"/>
      <c r="R138" s="68"/>
    </row>
    <row r="139" spans="1:18" ht="15.75" customHeight="1" x14ac:dyDescent="0.2">
      <c r="G139" s="68"/>
      <c r="H139" s="66"/>
      <c r="I139" s="69"/>
      <c r="J139" s="66"/>
      <c r="K139" s="66"/>
      <c r="L139" s="68"/>
      <c r="M139" s="66"/>
      <c r="N139" s="68"/>
      <c r="O139" s="68"/>
      <c r="P139" s="66"/>
      <c r="Q139" s="101"/>
      <c r="R139" s="101"/>
    </row>
    <row r="140" spans="1:18" ht="15.75" customHeight="1" x14ac:dyDescent="0.2">
      <c r="G140" s="68"/>
      <c r="H140" s="66"/>
      <c r="I140" s="69"/>
      <c r="J140" s="66"/>
      <c r="K140" s="66"/>
      <c r="L140" s="68"/>
      <c r="M140" s="66"/>
      <c r="N140" s="68"/>
      <c r="O140" s="68"/>
      <c r="P140" s="66"/>
      <c r="Q140" s="66"/>
      <c r="R140" s="68"/>
    </row>
    <row r="141" spans="1:18" ht="15.75" customHeight="1" x14ac:dyDescent="0.2">
      <c r="G141" s="68"/>
      <c r="H141" s="66"/>
      <c r="I141" s="69"/>
      <c r="J141" s="66"/>
      <c r="K141" s="66"/>
      <c r="L141" s="68"/>
      <c r="M141" s="66"/>
      <c r="N141" s="68"/>
      <c r="O141" s="66"/>
      <c r="P141" s="66"/>
      <c r="Q141" s="66"/>
      <c r="R141" s="68"/>
    </row>
    <row r="142" spans="1:18" ht="15.75" customHeight="1" x14ac:dyDescent="0.2">
      <c r="G142" s="68"/>
      <c r="H142" s="66"/>
      <c r="I142" s="69"/>
      <c r="J142" s="66"/>
      <c r="K142" s="66"/>
      <c r="L142" s="68"/>
      <c r="M142" s="66"/>
      <c r="N142" s="68"/>
      <c r="O142" s="66"/>
      <c r="P142" s="66"/>
      <c r="Q142" s="66"/>
      <c r="R142" s="68"/>
    </row>
    <row r="143" spans="1:18" ht="15.75" customHeight="1" x14ac:dyDescent="0.2">
      <c r="G143" s="68"/>
      <c r="H143" s="68"/>
      <c r="I143" s="69"/>
      <c r="J143" s="68"/>
      <c r="K143" s="68"/>
      <c r="L143" s="68"/>
      <c r="M143" s="68"/>
      <c r="N143" s="68"/>
      <c r="O143" s="68"/>
      <c r="P143" s="68"/>
      <c r="Q143" s="68"/>
      <c r="R143" s="68"/>
    </row>
    <row r="144" spans="1:18" ht="15.75" customHeight="1" x14ac:dyDescent="0.2">
      <c r="G144" s="68"/>
      <c r="H144" s="66"/>
      <c r="I144" s="69"/>
      <c r="J144" s="66"/>
      <c r="K144" s="66"/>
      <c r="L144" s="68"/>
      <c r="M144" s="66"/>
      <c r="N144" s="68"/>
      <c r="O144" s="66"/>
      <c r="P144" s="66"/>
      <c r="Q144" s="66"/>
      <c r="R144" s="68"/>
    </row>
    <row r="145" spans="7:18" ht="15.75" customHeight="1" x14ac:dyDescent="0.2">
      <c r="G145" s="68"/>
      <c r="H145" s="68"/>
      <c r="I145" s="69"/>
      <c r="J145" s="68"/>
      <c r="K145" s="68"/>
      <c r="L145" s="68"/>
      <c r="M145" s="68"/>
      <c r="N145" s="68"/>
      <c r="O145" s="68"/>
      <c r="P145" s="68"/>
      <c r="Q145" s="68"/>
      <c r="R145" s="68"/>
    </row>
    <row r="146" spans="7:18" ht="15.75" customHeight="1" x14ac:dyDescent="0.2">
      <c r="I146" s="4"/>
    </row>
    <row r="147" spans="7:18" ht="15.75" customHeight="1" x14ac:dyDescent="0.2">
      <c r="I147" s="4"/>
    </row>
    <row r="148" spans="7:18" ht="15.75" customHeight="1" x14ac:dyDescent="0.2">
      <c r="I148" s="4"/>
    </row>
    <row r="149" spans="7:18" ht="15.75" customHeight="1" x14ac:dyDescent="0.2">
      <c r="I149" s="4"/>
    </row>
    <row r="150" spans="7:18" ht="15.75" customHeight="1" x14ac:dyDescent="0.2">
      <c r="I150" s="4"/>
    </row>
    <row r="151" spans="7:18" ht="15.75" customHeight="1" x14ac:dyDescent="0.2">
      <c r="I151" s="4"/>
    </row>
    <row r="152" spans="7:18" ht="15.75" customHeight="1" x14ac:dyDescent="0.2">
      <c r="I152" s="4"/>
    </row>
    <row r="153" spans="7:18" ht="15.75" customHeight="1" x14ac:dyDescent="0.2">
      <c r="I153" s="4"/>
    </row>
    <row r="154" spans="7:18" ht="15.75" customHeight="1" x14ac:dyDescent="0.2">
      <c r="I154" s="4"/>
    </row>
    <row r="155" spans="7:18" ht="15.75" customHeight="1" x14ac:dyDescent="0.2">
      <c r="I155" s="4"/>
    </row>
    <row r="156" spans="7:18" ht="15.75" customHeight="1" x14ac:dyDescent="0.2">
      <c r="I156" s="4"/>
    </row>
    <row r="157" spans="7:18" ht="15.75" customHeight="1" x14ac:dyDescent="0.2">
      <c r="I157" s="4"/>
    </row>
    <row r="158" spans="7:18" ht="15.75" customHeight="1" x14ac:dyDescent="0.2">
      <c r="I158" s="4"/>
    </row>
    <row r="159" spans="7:18" ht="15.75" customHeight="1" x14ac:dyDescent="0.2">
      <c r="I159" s="4"/>
    </row>
    <row r="160" spans="7:18" ht="15.75" customHeight="1" x14ac:dyDescent="0.2">
      <c r="I160" s="4"/>
    </row>
    <row r="161" spans="9:9" ht="15.75" customHeight="1" x14ac:dyDescent="0.2">
      <c r="I161" s="4"/>
    </row>
    <row r="162" spans="9:9" ht="15.75" customHeight="1" x14ac:dyDescent="0.2">
      <c r="I162" s="4"/>
    </row>
    <row r="163" spans="9:9" ht="15.75" customHeight="1" x14ac:dyDescent="0.2">
      <c r="I163" s="4"/>
    </row>
    <row r="164" spans="9:9" ht="15.75" customHeight="1" x14ac:dyDescent="0.2">
      <c r="I164" s="4"/>
    </row>
    <row r="165" spans="9:9" ht="15.75" customHeight="1" x14ac:dyDescent="0.2">
      <c r="I165" s="4"/>
    </row>
    <row r="166" spans="9:9" ht="15.75" customHeight="1" x14ac:dyDescent="0.2">
      <c r="I166" s="4"/>
    </row>
    <row r="167" spans="9:9" ht="15.75" customHeight="1" x14ac:dyDescent="0.2">
      <c r="I167" s="4"/>
    </row>
    <row r="168" spans="9:9" ht="15.75" customHeight="1" x14ac:dyDescent="0.2">
      <c r="I168" s="4"/>
    </row>
    <row r="169" spans="9:9" ht="15.75" customHeight="1" x14ac:dyDescent="0.2">
      <c r="I169" s="4"/>
    </row>
    <row r="170" spans="9:9" ht="15.75" customHeight="1" x14ac:dyDescent="0.2">
      <c r="I170" s="4"/>
    </row>
    <row r="171" spans="9:9" ht="15.75" customHeight="1" x14ac:dyDescent="0.2">
      <c r="I171" s="4"/>
    </row>
    <row r="172" spans="9:9" ht="15.75" customHeight="1" x14ac:dyDescent="0.2">
      <c r="I172" s="4"/>
    </row>
    <row r="173" spans="9:9" ht="15.75" customHeight="1" x14ac:dyDescent="0.2">
      <c r="I173" s="4"/>
    </row>
    <row r="174" spans="9:9" ht="15.75" customHeight="1" x14ac:dyDescent="0.2">
      <c r="I174" s="4"/>
    </row>
    <row r="175" spans="9:9" ht="15.75" customHeight="1" x14ac:dyDescent="0.2">
      <c r="I175" s="4"/>
    </row>
    <row r="176" spans="9:9" ht="15.75" customHeight="1" x14ac:dyDescent="0.2">
      <c r="I176" s="4"/>
    </row>
    <row r="177" spans="9:9" ht="15.75" customHeight="1" x14ac:dyDescent="0.2">
      <c r="I177" s="4"/>
    </row>
    <row r="178" spans="9:9" ht="15.75" customHeight="1" x14ac:dyDescent="0.2">
      <c r="I178" s="4"/>
    </row>
    <row r="179" spans="9:9" ht="15.75" customHeight="1" x14ac:dyDescent="0.2">
      <c r="I179" s="4"/>
    </row>
    <row r="180" spans="9:9" ht="15.75" customHeight="1" x14ac:dyDescent="0.2">
      <c r="I180" s="4"/>
    </row>
    <row r="181" spans="9:9" ht="15.75" customHeight="1" x14ac:dyDescent="0.2">
      <c r="I181" s="4"/>
    </row>
    <row r="182" spans="9:9" ht="15.75" customHeight="1" x14ac:dyDescent="0.2">
      <c r="I182" s="4"/>
    </row>
    <row r="183" spans="9:9" ht="15.75" customHeight="1" x14ac:dyDescent="0.2">
      <c r="I183" s="4"/>
    </row>
    <row r="184" spans="9:9" ht="15.75" customHeight="1" x14ac:dyDescent="0.2">
      <c r="I184" s="4"/>
    </row>
    <row r="185" spans="9:9" ht="15.75" customHeight="1" x14ac:dyDescent="0.2">
      <c r="I185" s="4"/>
    </row>
    <row r="186" spans="9:9" ht="15.75" customHeight="1" x14ac:dyDescent="0.2">
      <c r="I186" s="4"/>
    </row>
    <row r="187" spans="9:9" ht="15.75" customHeight="1" x14ac:dyDescent="0.2">
      <c r="I187" s="4"/>
    </row>
    <row r="188" spans="9:9" ht="15.75" customHeight="1" x14ac:dyDescent="0.2">
      <c r="I188" s="4"/>
    </row>
    <row r="189" spans="9:9" ht="15.75" customHeight="1" x14ac:dyDescent="0.2">
      <c r="I189" s="4"/>
    </row>
    <row r="190" spans="9:9" ht="15.75" customHeight="1" x14ac:dyDescent="0.2">
      <c r="I190" s="4"/>
    </row>
    <row r="191" spans="9:9" ht="15.75" customHeight="1" x14ac:dyDescent="0.2">
      <c r="I191" s="4"/>
    </row>
    <row r="192" spans="9:9" ht="15.75" customHeight="1" x14ac:dyDescent="0.2">
      <c r="I192" s="4"/>
    </row>
    <row r="193" spans="9:9" ht="15.75" customHeight="1" x14ac:dyDescent="0.2">
      <c r="I193" s="4"/>
    </row>
    <row r="194" spans="9:9" ht="15.75" customHeight="1" x14ac:dyDescent="0.2">
      <c r="I194" s="4"/>
    </row>
    <row r="195" spans="9:9" ht="15.75" customHeight="1" x14ac:dyDescent="0.2">
      <c r="I195" s="4"/>
    </row>
    <row r="196" spans="9:9" ht="15.75" customHeight="1" x14ac:dyDescent="0.2">
      <c r="I196" s="4"/>
    </row>
    <row r="197" spans="9:9" ht="15.75" customHeight="1" x14ac:dyDescent="0.2">
      <c r="I197" s="4"/>
    </row>
    <row r="198" spans="9:9" ht="15.75" customHeight="1" x14ac:dyDescent="0.2">
      <c r="I198" s="4"/>
    </row>
    <row r="199" spans="9:9" ht="15.75" customHeight="1" x14ac:dyDescent="0.2">
      <c r="I199" s="4"/>
    </row>
    <row r="200" spans="9:9" ht="15.75" customHeight="1" x14ac:dyDescent="0.2">
      <c r="I200" s="4"/>
    </row>
    <row r="201" spans="9:9" ht="15.75" customHeight="1" x14ac:dyDescent="0.2">
      <c r="I201" s="4"/>
    </row>
    <row r="202" spans="9:9" ht="15.75" customHeight="1" x14ac:dyDescent="0.2">
      <c r="I202" s="4"/>
    </row>
    <row r="203" spans="9:9" ht="15.75" customHeight="1" x14ac:dyDescent="0.2">
      <c r="I203" s="4"/>
    </row>
    <row r="204" spans="9:9" ht="15.75" customHeight="1" x14ac:dyDescent="0.2">
      <c r="I204" s="4"/>
    </row>
    <row r="205" spans="9:9" ht="15.75" customHeight="1" x14ac:dyDescent="0.2">
      <c r="I205" s="4"/>
    </row>
    <row r="206" spans="9:9" ht="15.75" customHeight="1" x14ac:dyDescent="0.2">
      <c r="I206" s="4"/>
    </row>
    <row r="207" spans="9:9" ht="15.75" customHeight="1" x14ac:dyDescent="0.2">
      <c r="I207" s="4"/>
    </row>
    <row r="208" spans="9:9" ht="15.75" customHeight="1" x14ac:dyDescent="0.2">
      <c r="I208" s="4"/>
    </row>
    <row r="209" spans="9:9" ht="15.75" customHeight="1" x14ac:dyDescent="0.2">
      <c r="I209" s="4"/>
    </row>
    <row r="210" spans="9:9" ht="15.75" customHeight="1" x14ac:dyDescent="0.2">
      <c r="I210" s="4"/>
    </row>
    <row r="211" spans="9:9" ht="15.75" customHeight="1" x14ac:dyDescent="0.2">
      <c r="I211" s="4"/>
    </row>
    <row r="212" spans="9:9" ht="15.75" customHeight="1" x14ac:dyDescent="0.2">
      <c r="I212" s="4"/>
    </row>
    <row r="213" spans="9:9" ht="15.75" customHeight="1" x14ac:dyDescent="0.2">
      <c r="I213" s="4"/>
    </row>
    <row r="214" spans="9:9" ht="15.75" customHeight="1" x14ac:dyDescent="0.2">
      <c r="I214" s="4"/>
    </row>
    <row r="215" spans="9:9" ht="15.75" customHeight="1" x14ac:dyDescent="0.2">
      <c r="I215" s="4"/>
    </row>
    <row r="216" spans="9:9" ht="15.75" customHeight="1" x14ac:dyDescent="0.2">
      <c r="I216" s="4"/>
    </row>
    <row r="217" spans="9:9" ht="15.75" customHeight="1" x14ac:dyDescent="0.2">
      <c r="I217" s="4"/>
    </row>
    <row r="218" spans="9:9" ht="15.75" customHeight="1" x14ac:dyDescent="0.2">
      <c r="I218" s="4"/>
    </row>
    <row r="219" spans="9:9" ht="15.75" customHeight="1" x14ac:dyDescent="0.2">
      <c r="I219" s="4"/>
    </row>
    <row r="220" spans="9:9" ht="15.75" customHeight="1" x14ac:dyDescent="0.2">
      <c r="I220" s="4"/>
    </row>
    <row r="221" spans="9:9" ht="15.75" customHeight="1" x14ac:dyDescent="0.2">
      <c r="I221" s="4"/>
    </row>
    <row r="222" spans="9:9" ht="15.75" customHeight="1" x14ac:dyDescent="0.2">
      <c r="I222" s="4"/>
    </row>
    <row r="223" spans="9:9" ht="15.75" customHeight="1" x14ac:dyDescent="0.2">
      <c r="I223" s="4"/>
    </row>
    <row r="224" spans="9:9" ht="15.75" customHeight="1" x14ac:dyDescent="0.2">
      <c r="I224" s="4"/>
    </row>
    <row r="225" spans="9:9" ht="15.75" customHeight="1" x14ac:dyDescent="0.2">
      <c r="I225" s="4"/>
    </row>
    <row r="226" spans="9:9" ht="15.75" customHeight="1" x14ac:dyDescent="0.2">
      <c r="I226" s="4"/>
    </row>
    <row r="227" spans="9:9" ht="15.75" customHeight="1" x14ac:dyDescent="0.2">
      <c r="I227" s="4"/>
    </row>
    <row r="228" spans="9:9" ht="15.75" customHeight="1" x14ac:dyDescent="0.2">
      <c r="I228" s="4"/>
    </row>
    <row r="229" spans="9:9" ht="15.75" customHeight="1" x14ac:dyDescent="0.2">
      <c r="I229" s="4"/>
    </row>
    <row r="230" spans="9:9" ht="15.75" customHeight="1" x14ac:dyDescent="0.2">
      <c r="I230" s="4"/>
    </row>
    <row r="231" spans="9:9" ht="15.75" customHeight="1" x14ac:dyDescent="0.2">
      <c r="I231" s="4"/>
    </row>
    <row r="232" spans="9:9" ht="15.75" customHeight="1" x14ac:dyDescent="0.2">
      <c r="I232" s="4"/>
    </row>
    <row r="233" spans="9:9" ht="15.75" customHeight="1" x14ac:dyDescent="0.2">
      <c r="I233" s="4"/>
    </row>
    <row r="234" spans="9:9" ht="15.75" customHeight="1" x14ac:dyDescent="0.2">
      <c r="I234" s="4"/>
    </row>
    <row r="235" spans="9:9" ht="15.75" customHeight="1" x14ac:dyDescent="0.2">
      <c r="I235" s="4"/>
    </row>
    <row r="236" spans="9:9" ht="15.75" customHeight="1" x14ac:dyDescent="0.2">
      <c r="I236" s="4"/>
    </row>
    <row r="237" spans="9:9" ht="15.75" customHeight="1" x14ac:dyDescent="0.2">
      <c r="I237" s="4"/>
    </row>
    <row r="238" spans="9:9" ht="15.75" customHeight="1" x14ac:dyDescent="0.2">
      <c r="I238" s="4"/>
    </row>
    <row r="239" spans="9:9" ht="15.75" customHeight="1" x14ac:dyDescent="0.2">
      <c r="I239" s="4"/>
    </row>
    <row r="240" spans="9:9" ht="15.75" customHeight="1" x14ac:dyDescent="0.2">
      <c r="I240" s="4"/>
    </row>
    <row r="241" spans="9:9" ht="15.75" customHeight="1" x14ac:dyDescent="0.2">
      <c r="I241" s="4"/>
    </row>
    <row r="242" spans="9:9" ht="15.75" customHeight="1" x14ac:dyDescent="0.2">
      <c r="I242" s="4"/>
    </row>
    <row r="243" spans="9:9" ht="15.75" customHeight="1" x14ac:dyDescent="0.2">
      <c r="I243" s="4"/>
    </row>
    <row r="244" spans="9:9" ht="15.75" customHeight="1" x14ac:dyDescent="0.2">
      <c r="I244" s="4"/>
    </row>
    <row r="245" spans="9:9" ht="15.75" customHeight="1" x14ac:dyDescent="0.2">
      <c r="I245" s="4"/>
    </row>
    <row r="246" spans="9:9" ht="15.75" customHeight="1" x14ac:dyDescent="0.2">
      <c r="I246" s="4"/>
    </row>
    <row r="247" spans="9:9" ht="15.75" customHeight="1" x14ac:dyDescent="0.2">
      <c r="I247" s="4"/>
    </row>
    <row r="248" spans="9:9" ht="15.75" customHeight="1" x14ac:dyDescent="0.2">
      <c r="I248" s="4"/>
    </row>
    <row r="249" spans="9:9" ht="15.75" customHeight="1" x14ac:dyDescent="0.2">
      <c r="I249" s="4"/>
    </row>
    <row r="250" spans="9:9" ht="15.75" customHeight="1" x14ac:dyDescent="0.2">
      <c r="I250" s="4"/>
    </row>
    <row r="251" spans="9:9" ht="15.75" customHeight="1" x14ac:dyDescent="0.2">
      <c r="I251" s="4"/>
    </row>
    <row r="252" spans="9:9" ht="15.75" customHeight="1" x14ac:dyDescent="0.2">
      <c r="I252" s="4"/>
    </row>
    <row r="253" spans="9:9" ht="15.75" customHeight="1" x14ac:dyDescent="0.2">
      <c r="I253" s="4"/>
    </row>
    <row r="254" spans="9:9" ht="15.75" customHeight="1" x14ac:dyDescent="0.2">
      <c r="I254" s="4"/>
    </row>
    <row r="255" spans="9:9" ht="15.75" customHeight="1" x14ac:dyDescent="0.2">
      <c r="I255" s="4"/>
    </row>
    <row r="256" spans="9:9" ht="15.75" customHeight="1" x14ac:dyDescent="0.2">
      <c r="I256" s="4"/>
    </row>
    <row r="257" spans="9:9" ht="15.75" customHeight="1" x14ac:dyDescent="0.2">
      <c r="I257" s="4"/>
    </row>
    <row r="258" spans="9:9" ht="15.75" customHeight="1" x14ac:dyDescent="0.2">
      <c r="I258" s="4"/>
    </row>
    <row r="259" spans="9:9" ht="15.75" customHeight="1" x14ac:dyDescent="0.2">
      <c r="I259" s="4"/>
    </row>
    <row r="260" spans="9:9" ht="15.75" customHeight="1" x14ac:dyDescent="0.2">
      <c r="I260" s="4"/>
    </row>
    <row r="261" spans="9:9" ht="15.75" customHeight="1" x14ac:dyDescent="0.2">
      <c r="I261" s="4"/>
    </row>
    <row r="262" spans="9:9" ht="15.75" customHeight="1" x14ac:dyDescent="0.2">
      <c r="I262" s="4"/>
    </row>
    <row r="263" spans="9:9" ht="15.75" customHeight="1" x14ac:dyDescent="0.2">
      <c r="I263" s="4"/>
    </row>
    <row r="264" spans="9:9" ht="15.75" customHeight="1" x14ac:dyDescent="0.2">
      <c r="I264" s="4"/>
    </row>
    <row r="265" spans="9:9" ht="15.75" customHeight="1" x14ac:dyDescent="0.2">
      <c r="I265" s="4"/>
    </row>
    <row r="266" spans="9:9" ht="15.75" customHeight="1" x14ac:dyDescent="0.2">
      <c r="I266" s="4"/>
    </row>
    <row r="267" spans="9:9" ht="15.75" customHeight="1" x14ac:dyDescent="0.2">
      <c r="I267" s="4"/>
    </row>
    <row r="268" spans="9:9" ht="15.75" customHeight="1" x14ac:dyDescent="0.2">
      <c r="I268" s="4"/>
    </row>
    <row r="269" spans="9:9" ht="15.75" customHeight="1" x14ac:dyDescent="0.2">
      <c r="I269" s="4"/>
    </row>
    <row r="270" spans="9:9" ht="15.75" customHeight="1" x14ac:dyDescent="0.2">
      <c r="I270" s="4"/>
    </row>
    <row r="271" spans="9:9" ht="15.75" customHeight="1" x14ac:dyDescent="0.2">
      <c r="I271" s="4"/>
    </row>
    <row r="272" spans="9:9" ht="15.75" customHeight="1" x14ac:dyDescent="0.2">
      <c r="I272" s="4"/>
    </row>
    <row r="273" spans="9:9" ht="15.75" customHeight="1" x14ac:dyDescent="0.2">
      <c r="I273" s="4"/>
    </row>
    <row r="274" spans="9:9" ht="15.75" customHeight="1" x14ac:dyDescent="0.2">
      <c r="I274" s="4"/>
    </row>
    <row r="275" spans="9:9" ht="15.75" customHeight="1" x14ac:dyDescent="0.2">
      <c r="I275" s="4"/>
    </row>
    <row r="276" spans="9:9" ht="15.75" customHeight="1" x14ac:dyDescent="0.2">
      <c r="I276" s="4"/>
    </row>
    <row r="277" spans="9:9" ht="15.75" customHeight="1" x14ac:dyDescent="0.2">
      <c r="I277" s="4"/>
    </row>
    <row r="278" spans="9:9" ht="15.75" customHeight="1" x14ac:dyDescent="0.2">
      <c r="I278" s="4"/>
    </row>
    <row r="279" spans="9:9" ht="15.75" customHeight="1" x14ac:dyDescent="0.2">
      <c r="I279" s="4"/>
    </row>
    <row r="280" spans="9:9" ht="15.75" customHeight="1" x14ac:dyDescent="0.2">
      <c r="I280" s="4"/>
    </row>
    <row r="281" spans="9:9" ht="15.75" customHeight="1" x14ac:dyDescent="0.2">
      <c r="I281" s="4"/>
    </row>
    <row r="282" spans="9:9" ht="15.75" customHeight="1" x14ac:dyDescent="0.2">
      <c r="I282" s="4"/>
    </row>
    <row r="283" spans="9:9" ht="15.75" customHeight="1" x14ac:dyDescent="0.2">
      <c r="I283" s="4"/>
    </row>
    <row r="284" spans="9:9" ht="15.75" customHeight="1" x14ac:dyDescent="0.2">
      <c r="I284" s="4"/>
    </row>
    <row r="285" spans="9:9" ht="15.75" customHeight="1" x14ac:dyDescent="0.2">
      <c r="I285" s="4"/>
    </row>
    <row r="286" spans="9:9" ht="15.75" customHeight="1" x14ac:dyDescent="0.2">
      <c r="I286" s="4"/>
    </row>
    <row r="287" spans="9:9" ht="15.75" customHeight="1" x14ac:dyDescent="0.2">
      <c r="I287" s="4"/>
    </row>
    <row r="288" spans="9:9" ht="15.75" customHeight="1" x14ac:dyDescent="0.2">
      <c r="I288" s="4"/>
    </row>
    <row r="289" spans="9:9" ht="15.75" customHeight="1" x14ac:dyDescent="0.2">
      <c r="I289" s="4"/>
    </row>
    <row r="290" spans="9:9" ht="15.75" customHeight="1" x14ac:dyDescent="0.2">
      <c r="I290" s="4"/>
    </row>
    <row r="291" spans="9:9" ht="15.75" customHeight="1" x14ac:dyDescent="0.2">
      <c r="I291" s="4"/>
    </row>
    <row r="292" spans="9:9" ht="15.75" customHeight="1" x14ac:dyDescent="0.2">
      <c r="I292" s="4"/>
    </row>
    <row r="293" spans="9:9" ht="15.75" customHeight="1" x14ac:dyDescent="0.2">
      <c r="I293" s="4"/>
    </row>
    <row r="294" spans="9:9" ht="15.75" customHeight="1" x14ac:dyDescent="0.2">
      <c r="I294" s="4"/>
    </row>
    <row r="295" spans="9:9" ht="15.75" customHeight="1" x14ac:dyDescent="0.2">
      <c r="I295" s="4"/>
    </row>
    <row r="296" spans="9:9" ht="15.75" customHeight="1" x14ac:dyDescent="0.2">
      <c r="I296" s="4"/>
    </row>
    <row r="297" spans="9:9" ht="15.75" customHeight="1" x14ac:dyDescent="0.2">
      <c r="I297" s="4"/>
    </row>
    <row r="298" spans="9:9" ht="15.75" customHeight="1" x14ac:dyDescent="0.2">
      <c r="I298" s="4"/>
    </row>
    <row r="299" spans="9:9" ht="15.75" customHeight="1" x14ac:dyDescent="0.2">
      <c r="I299" s="4"/>
    </row>
    <row r="300" spans="9:9" ht="15.75" customHeight="1" x14ac:dyDescent="0.2">
      <c r="I300" s="4"/>
    </row>
    <row r="301" spans="9:9" ht="15.75" customHeight="1" x14ac:dyDescent="0.2">
      <c r="I301" s="4"/>
    </row>
    <row r="302" spans="9:9" ht="15.75" customHeight="1" x14ac:dyDescent="0.2">
      <c r="I302" s="4"/>
    </row>
    <row r="303" spans="9:9" ht="15.75" customHeight="1" x14ac:dyDescent="0.2">
      <c r="I303" s="4"/>
    </row>
    <row r="304" spans="9:9" ht="15.75" customHeight="1" x14ac:dyDescent="0.2">
      <c r="I304" s="4"/>
    </row>
    <row r="305" spans="9:9" ht="15.75" customHeight="1" x14ac:dyDescent="0.2">
      <c r="I305" s="4"/>
    </row>
    <row r="306" spans="9:9" ht="15.75" customHeight="1" x14ac:dyDescent="0.2">
      <c r="I306" s="4"/>
    </row>
    <row r="307" spans="9:9" ht="15.75" customHeight="1" x14ac:dyDescent="0.2">
      <c r="I307" s="4"/>
    </row>
    <row r="308" spans="9:9" ht="15.75" customHeight="1" x14ac:dyDescent="0.2">
      <c r="I308" s="4"/>
    </row>
    <row r="309" spans="9:9" ht="15.75" customHeight="1" x14ac:dyDescent="0.2">
      <c r="I309" s="4"/>
    </row>
    <row r="310" spans="9:9" ht="15.75" customHeight="1" x14ac:dyDescent="0.2">
      <c r="I310" s="4"/>
    </row>
    <row r="311" spans="9:9" ht="15.75" customHeight="1" x14ac:dyDescent="0.2">
      <c r="I311" s="4"/>
    </row>
    <row r="312" spans="9:9" ht="15.75" customHeight="1" x14ac:dyDescent="0.2">
      <c r="I312" s="4"/>
    </row>
    <row r="313" spans="9:9" ht="15.75" customHeight="1" x14ac:dyDescent="0.2">
      <c r="I313" s="4"/>
    </row>
    <row r="314" spans="9:9" ht="15.75" customHeight="1" x14ac:dyDescent="0.2">
      <c r="I314" s="4"/>
    </row>
    <row r="315" spans="9:9" ht="15.75" customHeight="1" x14ac:dyDescent="0.2">
      <c r="I315" s="4"/>
    </row>
    <row r="316" spans="9:9" ht="15.75" customHeight="1" x14ac:dyDescent="0.2">
      <c r="I316" s="4"/>
    </row>
    <row r="317" spans="9:9" ht="15.75" customHeight="1" x14ac:dyDescent="0.2">
      <c r="I317" s="4"/>
    </row>
    <row r="318" spans="9:9" ht="15.75" customHeight="1" x14ac:dyDescent="0.2">
      <c r="I318" s="4"/>
    </row>
    <row r="319" spans="9:9" ht="15.75" customHeight="1" x14ac:dyDescent="0.2">
      <c r="I319" s="4"/>
    </row>
    <row r="320" spans="9:9" ht="15.75" customHeight="1" x14ac:dyDescent="0.2">
      <c r="I320" s="4"/>
    </row>
    <row r="321" spans="9:9" ht="15.75" customHeight="1" x14ac:dyDescent="0.2">
      <c r="I321" s="4"/>
    </row>
    <row r="322" spans="9:9" ht="15.75" customHeight="1" x14ac:dyDescent="0.2">
      <c r="I322" s="4"/>
    </row>
    <row r="323" spans="9:9" ht="15.75" customHeight="1" x14ac:dyDescent="0.2">
      <c r="I323" s="4"/>
    </row>
    <row r="324" spans="9:9" ht="15.75" customHeight="1" x14ac:dyDescent="0.2">
      <c r="I324" s="4"/>
    </row>
    <row r="325" spans="9:9" ht="15.75" customHeight="1" x14ac:dyDescent="0.2">
      <c r="I325" s="4"/>
    </row>
    <row r="326" spans="9:9" ht="15.75" customHeight="1" x14ac:dyDescent="0.2">
      <c r="I326" s="4"/>
    </row>
    <row r="327" spans="9:9" ht="15.75" customHeight="1" x14ac:dyDescent="0.2">
      <c r="I327" s="4"/>
    </row>
    <row r="328" spans="9:9" ht="15.75" customHeight="1" x14ac:dyDescent="0.2">
      <c r="I328" s="4"/>
    </row>
    <row r="329" spans="9:9" ht="15.75" customHeight="1" x14ac:dyDescent="0.2">
      <c r="I329" s="4"/>
    </row>
    <row r="330" spans="9:9" ht="15.75" customHeight="1" x14ac:dyDescent="0.2">
      <c r="I330" s="4"/>
    </row>
    <row r="331" spans="9:9" ht="15.75" customHeight="1" x14ac:dyDescent="0.2">
      <c r="I331" s="4"/>
    </row>
    <row r="332" spans="9:9" ht="15.75" customHeight="1" x14ac:dyDescent="0.2">
      <c r="I332" s="4"/>
    </row>
    <row r="333" spans="9:9" ht="15.75" customHeight="1" x14ac:dyDescent="0.2">
      <c r="I333" s="4"/>
    </row>
    <row r="334" spans="9:9" ht="15.75" customHeight="1" x14ac:dyDescent="0.2">
      <c r="I334" s="4"/>
    </row>
    <row r="335" spans="9:9" ht="15.75" customHeight="1" x14ac:dyDescent="0.2">
      <c r="I335" s="4"/>
    </row>
    <row r="336" spans="9:9" ht="15.75" customHeight="1" x14ac:dyDescent="0.2">
      <c r="I336" s="4"/>
    </row>
    <row r="337" spans="9:9" ht="15.75" customHeight="1" x14ac:dyDescent="0.2">
      <c r="I337" s="4"/>
    </row>
    <row r="338" spans="9:9" ht="15.75" customHeight="1" x14ac:dyDescent="0.2">
      <c r="I338" s="4"/>
    </row>
    <row r="339" spans="9:9" ht="15.75" customHeight="1" x14ac:dyDescent="0.2">
      <c r="I339" s="4"/>
    </row>
    <row r="340" spans="9:9" ht="15.75" customHeight="1" x14ac:dyDescent="0.2">
      <c r="I340" s="4"/>
    </row>
    <row r="341" spans="9:9" ht="15.75" customHeight="1" x14ac:dyDescent="0.2">
      <c r="I341" s="4"/>
    </row>
    <row r="342" spans="9:9" ht="15.75" customHeight="1" x14ac:dyDescent="0.2">
      <c r="I342" s="4"/>
    </row>
    <row r="343" spans="9:9" ht="15.75" customHeight="1" x14ac:dyDescent="0.2">
      <c r="I343" s="4"/>
    </row>
    <row r="344" spans="9:9" ht="15.75" customHeight="1" x14ac:dyDescent="0.2">
      <c r="I344" s="4"/>
    </row>
    <row r="345" spans="9:9" ht="15.75" customHeight="1" x14ac:dyDescent="0.2">
      <c r="I345" s="4"/>
    </row>
    <row r="346" spans="9:9" ht="15.75" customHeight="1" x14ac:dyDescent="0.2">
      <c r="I346" s="4"/>
    </row>
    <row r="347" spans="9:9" ht="15.75" customHeight="1" x14ac:dyDescent="0.2">
      <c r="I347" s="4"/>
    </row>
    <row r="348" spans="9:9" ht="15.75" customHeight="1" x14ac:dyDescent="0.2">
      <c r="I348" s="4"/>
    </row>
    <row r="349" spans="9:9" ht="15.75" customHeight="1" x14ac:dyDescent="0.2">
      <c r="I349" s="4"/>
    </row>
    <row r="350" spans="9:9" ht="15.75" customHeight="1" x14ac:dyDescent="0.2">
      <c r="I350" s="4"/>
    </row>
    <row r="351" spans="9:9" ht="15.75" customHeight="1" x14ac:dyDescent="0.2">
      <c r="I351" s="4"/>
    </row>
    <row r="352" spans="9:9" ht="15.75" customHeight="1" x14ac:dyDescent="0.2">
      <c r="I352" s="4"/>
    </row>
    <row r="353" spans="9:9" ht="15.75" customHeight="1" x14ac:dyDescent="0.2">
      <c r="I353" s="4"/>
    </row>
    <row r="354" spans="9:9" ht="15.75" customHeight="1" x14ac:dyDescent="0.2">
      <c r="I354" s="4"/>
    </row>
    <row r="355" spans="9:9" ht="15.75" customHeight="1" x14ac:dyDescent="0.2">
      <c r="I355" s="4"/>
    </row>
    <row r="356" spans="9:9" ht="15.75" customHeight="1" x14ac:dyDescent="0.2">
      <c r="I356" s="4"/>
    </row>
    <row r="357" spans="9:9" ht="15.75" customHeight="1" x14ac:dyDescent="0.2">
      <c r="I357" s="4"/>
    </row>
    <row r="358" spans="9:9" ht="15.75" customHeight="1" x14ac:dyDescent="0.2">
      <c r="I358" s="4"/>
    </row>
    <row r="359" spans="9:9" ht="15.75" customHeight="1" x14ac:dyDescent="0.2">
      <c r="I359" s="4"/>
    </row>
    <row r="360" spans="9:9" ht="15.75" customHeight="1" x14ac:dyDescent="0.2">
      <c r="I360" s="4"/>
    </row>
    <row r="361" spans="9:9" ht="15.75" customHeight="1" x14ac:dyDescent="0.2">
      <c r="I361" s="4"/>
    </row>
    <row r="362" spans="9:9" ht="15.75" customHeight="1" x14ac:dyDescent="0.2">
      <c r="I362" s="4"/>
    </row>
    <row r="363" spans="9:9" ht="15.75" customHeight="1" x14ac:dyDescent="0.2">
      <c r="I363" s="4"/>
    </row>
    <row r="364" spans="9:9" ht="15.75" customHeight="1" x14ac:dyDescent="0.2">
      <c r="I364" s="4"/>
    </row>
    <row r="365" spans="9:9" ht="15.75" customHeight="1" x14ac:dyDescent="0.2">
      <c r="I365" s="4"/>
    </row>
    <row r="366" spans="9:9" ht="15.75" customHeight="1" x14ac:dyDescent="0.2">
      <c r="I366" s="4"/>
    </row>
    <row r="367" spans="9:9" ht="15.75" customHeight="1" x14ac:dyDescent="0.2">
      <c r="I367" s="4"/>
    </row>
    <row r="368" spans="9:9" ht="15.75" customHeight="1" x14ac:dyDescent="0.2">
      <c r="I368" s="4"/>
    </row>
    <row r="369" spans="9:9" ht="15.75" customHeight="1" x14ac:dyDescent="0.2">
      <c r="I369" s="4"/>
    </row>
    <row r="370" spans="9:9" ht="15.75" customHeight="1" x14ac:dyDescent="0.2">
      <c r="I370" s="4"/>
    </row>
    <row r="371" spans="9:9" ht="15.75" customHeight="1" x14ac:dyDescent="0.2">
      <c r="I371" s="4"/>
    </row>
    <row r="372" spans="9:9" ht="15.75" customHeight="1" x14ac:dyDescent="0.2">
      <c r="I372" s="4"/>
    </row>
    <row r="373" spans="9:9" ht="15.75" customHeight="1" x14ac:dyDescent="0.2">
      <c r="I373" s="4"/>
    </row>
    <row r="374" spans="9:9" ht="15.75" customHeight="1" x14ac:dyDescent="0.2">
      <c r="I374" s="4"/>
    </row>
    <row r="375" spans="9:9" ht="15.75" customHeight="1" x14ac:dyDescent="0.2">
      <c r="I375" s="4"/>
    </row>
    <row r="376" spans="9:9" ht="15.75" customHeight="1" x14ac:dyDescent="0.2">
      <c r="I376" s="4"/>
    </row>
    <row r="377" spans="9:9" ht="15.75" customHeight="1" x14ac:dyDescent="0.2">
      <c r="I377" s="4"/>
    </row>
    <row r="378" spans="9:9" ht="15.75" customHeight="1" x14ac:dyDescent="0.2">
      <c r="I378" s="4"/>
    </row>
    <row r="379" spans="9:9" ht="15.75" customHeight="1" x14ac:dyDescent="0.2">
      <c r="I379" s="4"/>
    </row>
    <row r="380" spans="9:9" ht="15.75" customHeight="1" x14ac:dyDescent="0.2">
      <c r="I380" s="4"/>
    </row>
    <row r="381" spans="9:9" ht="15.75" customHeight="1" x14ac:dyDescent="0.2">
      <c r="I381" s="4"/>
    </row>
    <row r="382" spans="9:9" ht="15.75" customHeight="1" x14ac:dyDescent="0.2">
      <c r="I382" s="4"/>
    </row>
    <row r="383" spans="9:9" ht="15.75" customHeight="1" x14ac:dyDescent="0.2">
      <c r="I383" s="4"/>
    </row>
    <row r="384" spans="9:9" ht="15.75" customHeight="1" x14ac:dyDescent="0.2">
      <c r="I384" s="4"/>
    </row>
    <row r="385" spans="9:9" ht="15.75" customHeight="1" x14ac:dyDescent="0.2">
      <c r="I385" s="4"/>
    </row>
    <row r="386" spans="9:9" ht="15.75" customHeight="1" x14ac:dyDescent="0.2">
      <c r="I386" s="4"/>
    </row>
    <row r="387" spans="9:9" ht="15.75" customHeight="1" x14ac:dyDescent="0.2">
      <c r="I387" s="4"/>
    </row>
    <row r="388" spans="9:9" ht="15.75" customHeight="1" x14ac:dyDescent="0.2">
      <c r="I388" s="4"/>
    </row>
    <row r="389" spans="9:9" ht="15.75" customHeight="1" x14ac:dyDescent="0.2">
      <c r="I389" s="4"/>
    </row>
    <row r="390" spans="9:9" ht="15.75" customHeight="1" x14ac:dyDescent="0.2">
      <c r="I390" s="4"/>
    </row>
    <row r="391" spans="9:9" ht="15.75" customHeight="1" x14ac:dyDescent="0.2">
      <c r="I391" s="4"/>
    </row>
    <row r="392" spans="9:9" ht="15.75" customHeight="1" x14ac:dyDescent="0.2">
      <c r="I392" s="4"/>
    </row>
    <row r="393" spans="9:9" ht="15.75" customHeight="1" x14ac:dyDescent="0.2">
      <c r="I393" s="4"/>
    </row>
    <row r="394" spans="9:9" ht="15.75" customHeight="1" x14ac:dyDescent="0.2">
      <c r="I394" s="4"/>
    </row>
    <row r="395" spans="9:9" ht="15.75" customHeight="1" x14ac:dyDescent="0.2">
      <c r="I395" s="4"/>
    </row>
    <row r="396" spans="9:9" ht="15.75" customHeight="1" x14ac:dyDescent="0.2">
      <c r="I396" s="4"/>
    </row>
    <row r="397" spans="9:9" ht="15.75" customHeight="1" x14ac:dyDescent="0.2">
      <c r="I397" s="4"/>
    </row>
    <row r="398" spans="9:9" ht="15.75" customHeight="1" x14ac:dyDescent="0.2">
      <c r="I398" s="4"/>
    </row>
    <row r="399" spans="9:9" ht="15.75" customHeight="1" x14ac:dyDescent="0.2">
      <c r="I399" s="4"/>
    </row>
    <row r="400" spans="9:9" ht="15.75" customHeight="1" x14ac:dyDescent="0.2">
      <c r="I400" s="4"/>
    </row>
    <row r="401" spans="9:9" ht="15.75" customHeight="1" x14ac:dyDescent="0.2">
      <c r="I401" s="4"/>
    </row>
    <row r="402" spans="9:9" ht="15.75" customHeight="1" x14ac:dyDescent="0.2">
      <c r="I402" s="4"/>
    </row>
    <row r="403" spans="9:9" ht="15.75" customHeight="1" x14ac:dyDescent="0.2">
      <c r="I403" s="4"/>
    </row>
    <row r="404" spans="9:9" ht="15.75" customHeight="1" x14ac:dyDescent="0.2">
      <c r="I404" s="4"/>
    </row>
    <row r="405" spans="9:9" ht="15.75" customHeight="1" x14ac:dyDescent="0.2">
      <c r="I405" s="4"/>
    </row>
    <row r="406" spans="9:9" ht="15.75" customHeight="1" x14ac:dyDescent="0.2">
      <c r="I406" s="4"/>
    </row>
    <row r="407" spans="9:9" ht="15.75" customHeight="1" x14ac:dyDescent="0.2">
      <c r="I407" s="4"/>
    </row>
    <row r="408" spans="9:9" ht="15.75" customHeight="1" x14ac:dyDescent="0.2">
      <c r="I408" s="4"/>
    </row>
    <row r="409" spans="9:9" ht="15.75" customHeight="1" x14ac:dyDescent="0.2">
      <c r="I409" s="4"/>
    </row>
    <row r="410" spans="9:9" ht="15.75" customHeight="1" x14ac:dyDescent="0.2">
      <c r="I410" s="4"/>
    </row>
    <row r="411" spans="9:9" ht="15.75" customHeight="1" x14ac:dyDescent="0.2">
      <c r="I411" s="4"/>
    </row>
    <row r="412" spans="9:9" ht="15.75" customHeight="1" x14ac:dyDescent="0.2">
      <c r="I412" s="4"/>
    </row>
    <row r="413" spans="9:9" ht="15.75" customHeight="1" x14ac:dyDescent="0.2">
      <c r="I413" s="4"/>
    </row>
    <row r="414" spans="9:9" ht="15.75" customHeight="1" x14ac:dyDescent="0.2">
      <c r="I414" s="4"/>
    </row>
    <row r="415" spans="9:9" ht="15.75" customHeight="1" x14ac:dyDescent="0.2">
      <c r="I415" s="4"/>
    </row>
    <row r="416" spans="9:9" ht="15.75" customHeight="1" x14ac:dyDescent="0.2">
      <c r="I416" s="4"/>
    </row>
    <row r="417" spans="9:9" ht="15.75" customHeight="1" x14ac:dyDescent="0.2">
      <c r="I417" s="4"/>
    </row>
    <row r="418" spans="9:9" ht="15.75" customHeight="1" x14ac:dyDescent="0.2">
      <c r="I418" s="4"/>
    </row>
    <row r="419" spans="9:9" ht="15.75" customHeight="1" x14ac:dyDescent="0.2">
      <c r="I419" s="4"/>
    </row>
    <row r="420" spans="9:9" ht="15.75" customHeight="1" x14ac:dyDescent="0.2">
      <c r="I420" s="4"/>
    </row>
    <row r="421" spans="9:9" ht="15.75" customHeight="1" x14ac:dyDescent="0.2">
      <c r="I421" s="4"/>
    </row>
    <row r="422" spans="9:9" ht="15.75" customHeight="1" x14ac:dyDescent="0.2">
      <c r="I422" s="4"/>
    </row>
    <row r="423" spans="9:9" ht="15.75" customHeight="1" x14ac:dyDescent="0.2">
      <c r="I423" s="4"/>
    </row>
    <row r="424" spans="9:9" ht="15.75" customHeight="1" x14ac:dyDescent="0.2">
      <c r="I424" s="4"/>
    </row>
    <row r="425" spans="9:9" ht="15.75" customHeight="1" x14ac:dyDescent="0.2">
      <c r="I425" s="4"/>
    </row>
    <row r="426" spans="9:9" ht="15.75" customHeight="1" x14ac:dyDescent="0.2">
      <c r="I426" s="4"/>
    </row>
    <row r="427" spans="9:9" ht="15.75" customHeight="1" x14ac:dyDescent="0.2">
      <c r="I427" s="4"/>
    </row>
    <row r="428" spans="9:9" ht="15.75" customHeight="1" x14ac:dyDescent="0.2">
      <c r="I428" s="4"/>
    </row>
    <row r="429" spans="9:9" ht="15.75" customHeight="1" x14ac:dyDescent="0.2">
      <c r="I429" s="4"/>
    </row>
    <row r="430" spans="9:9" ht="15.75" customHeight="1" x14ac:dyDescent="0.2">
      <c r="I430" s="4"/>
    </row>
    <row r="431" spans="9:9" ht="15.75" customHeight="1" x14ac:dyDescent="0.2">
      <c r="I431" s="4"/>
    </row>
    <row r="432" spans="9:9" ht="15.75" customHeight="1" x14ac:dyDescent="0.2">
      <c r="I432" s="4"/>
    </row>
    <row r="433" spans="9:9" ht="15.75" customHeight="1" x14ac:dyDescent="0.2">
      <c r="I433" s="4"/>
    </row>
    <row r="434" spans="9:9" ht="15.75" customHeight="1" x14ac:dyDescent="0.2">
      <c r="I434" s="4"/>
    </row>
    <row r="435" spans="9:9" ht="15.75" customHeight="1" x14ac:dyDescent="0.2">
      <c r="I435" s="4"/>
    </row>
    <row r="436" spans="9:9" ht="15.75" customHeight="1" x14ac:dyDescent="0.2">
      <c r="I436" s="4"/>
    </row>
    <row r="437" spans="9:9" ht="15.75" customHeight="1" x14ac:dyDescent="0.2">
      <c r="I437" s="4"/>
    </row>
    <row r="438" spans="9:9" ht="15.75" customHeight="1" x14ac:dyDescent="0.2">
      <c r="I438" s="4"/>
    </row>
    <row r="439" spans="9:9" ht="15.75" customHeight="1" x14ac:dyDescent="0.2">
      <c r="I439" s="4"/>
    </row>
    <row r="440" spans="9:9" ht="15.75" customHeight="1" x14ac:dyDescent="0.2">
      <c r="I440" s="4"/>
    </row>
    <row r="441" spans="9:9" ht="15.75" customHeight="1" x14ac:dyDescent="0.2">
      <c r="I441" s="4"/>
    </row>
    <row r="442" spans="9:9" ht="15.75" customHeight="1" x14ac:dyDescent="0.2">
      <c r="I442" s="4"/>
    </row>
    <row r="443" spans="9:9" ht="15.75" customHeight="1" x14ac:dyDescent="0.2">
      <c r="I443" s="4"/>
    </row>
    <row r="444" spans="9:9" ht="15.75" customHeight="1" x14ac:dyDescent="0.2">
      <c r="I444" s="4"/>
    </row>
    <row r="445" spans="9:9" ht="15.75" customHeight="1" x14ac:dyDescent="0.2">
      <c r="I445" s="4"/>
    </row>
    <row r="446" spans="9:9" ht="15.75" customHeight="1" x14ac:dyDescent="0.2">
      <c r="I446" s="4"/>
    </row>
    <row r="447" spans="9:9" ht="15.75" customHeight="1" x14ac:dyDescent="0.2">
      <c r="I447" s="4"/>
    </row>
    <row r="448" spans="9:9" ht="15.75" customHeight="1" x14ac:dyDescent="0.2">
      <c r="I448" s="4"/>
    </row>
    <row r="449" spans="9:9" ht="15.75" customHeight="1" x14ac:dyDescent="0.2">
      <c r="I449" s="4"/>
    </row>
    <row r="450" spans="9:9" ht="15.75" customHeight="1" x14ac:dyDescent="0.2">
      <c r="I450" s="4"/>
    </row>
    <row r="451" spans="9:9" ht="15.75" customHeight="1" x14ac:dyDescent="0.2">
      <c r="I451" s="4"/>
    </row>
    <row r="452" spans="9:9" ht="15.75" customHeight="1" x14ac:dyDescent="0.2">
      <c r="I452" s="4"/>
    </row>
    <row r="453" spans="9:9" ht="15.75" customHeight="1" x14ac:dyDescent="0.2">
      <c r="I453" s="4"/>
    </row>
    <row r="454" spans="9:9" ht="15.75" customHeight="1" x14ac:dyDescent="0.2">
      <c r="I454" s="4"/>
    </row>
    <row r="455" spans="9:9" ht="15.75" customHeight="1" x14ac:dyDescent="0.2">
      <c r="I455" s="4"/>
    </row>
    <row r="456" spans="9:9" ht="15.75" customHeight="1" x14ac:dyDescent="0.2">
      <c r="I456" s="4"/>
    </row>
    <row r="457" spans="9:9" ht="15.75" customHeight="1" x14ac:dyDescent="0.2">
      <c r="I457" s="4"/>
    </row>
    <row r="458" spans="9:9" ht="15.75" customHeight="1" x14ac:dyDescent="0.2">
      <c r="I458" s="4"/>
    </row>
    <row r="459" spans="9:9" ht="15.75" customHeight="1" x14ac:dyDescent="0.2">
      <c r="I459" s="4"/>
    </row>
    <row r="460" spans="9:9" ht="15.75" customHeight="1" x14ac:dyDescent="0.2">
      <c r="I460" s="4"/>
    </row>
    <row r="461" spans="9:9" ht="15.75" customHeight="1" x14ac:dyDescent="0.2">
      <c r="I461" s="4"/>
    </row>
    <row r="462" spans="9:9" ht="15.75" customHeight="1" x14ac:dyDescent="0.2">
      <c r="I462" s="4"/>
    </row>
    <row r="463" spans="9:9" ht="15.75" customHeight="1" x14ac:dyDescent="0.2">
      <c r="I463" s="4"/>
    </row>
    <row r="464" spans="9:9" ht="15.75" customHeight="1" x14ac:dyDescent="0.2">
      <c r="I464" s="4"/>
    </row>
    <row r="465" spans="9:9" ht="15.75" customHeight="1" x14ac:dyDescent="0.2">
      <c r="I465" s="4"/>
    </row>
    <row r="466" spans="9:9" ht="15.75" customHeight="1" x14ac:dyDescent="0.2">
      <c r="I466" s="4"/>
    </row>
    <row r="467" spans="9:9" ht="15.75" customHeight="1" x14ac:dyDescent="0.2">
      <c r="I467" s="4"/>
    </row>
    <row r="468" spans="9:9" ht="15.75" customHeight="1" x14ac:dyDescent="0.2">
      <c r="I468" s="4"/>
    </row>
    <row r="469" spans="9:9" ht="15.75" customHeight="1" x14ac:dyDescent="0.2">
      <c r="I469" s="4"/>
    </row>
    <row r="470" spans="9:9" ht="15.75" customHeight="1" x14ac:dyDescent="0.2">
      <c r="I470" s="4"/>
    </row>
    <row r="471" spans="9:9" ht="15.75" customHeight="1" x14ac:dyDescent="0.2">
      <c r="I471" s="4"/>
    </row>
    <row r="472" spans="9:9" ht="15.75" customHeight="1" x14ac:dyDescent="0.2">
      <c r="I472" s="4"/>
    </row>
    <row r="473" spans="9:9" ht="15.75" customHeight="1" x14ac:dyDescent="0.2">
      <c r="I473" s="4"/>
    </row>
    <row r="474" spans="9:9" ht="15.75" customHeight="1" x14ac:dyDescent="0.2">
      <c r="I474" s="4"/>
    </row>
    <row r="475" spans="9:9" ht="15.75" customHeight="1" x14ac:dyDescent="0.2">
      <c r="I475" s="4"/>
    </row>
    <row r="476" spans="9:9" ht="15.75" customHeight="1" x14ac:dyDescent="0.2">
      <c r="I476" s="4"/>
    </row>
    <row r="477" spans="9:9" ht="15.75" customHeight="1" x14ac:dyDescent="0.2">
      <c r="I477" s="4"/>
    </row>
    <row r="478" spans="9:9" ht="15.75" customHeight="1" x14ac:dyDescent="0.2">
      <c r="I478" s="4"/>
    </row>
    <row r="479" spans="9:9" ht="15.75" customHeight="1" x14ac:dyDescent="0.2">
      <c r="I479" s="4"/>
    </row>
    <row r="480" spans="9:9" ht="15.75" customHeight="1" x14ac:dyDescent="0.2">
      <c r="I480" s="4"/>
    </row>
    <row r="481" spans="9:9" ht="15.75" customHeight="1" x14ac:dyDescent="0.2">
      <c r="I481" s="4"/>
    </row>
    <row r="482" spans="9:9" ht="15.75" customHeight="1" x14ac:dyDescent="0.2">
      <c r="I482" s="4"/>
    </row>
    <row r="483" spans="9:9" ht="15.75" customHeight="1" x14ac:dyDescent="0.2">
      <c r="I483" s="4"/>
    </row>
    <row r="484" spans="9:9" ht="15.75" customHeight="1" x14ac:dyDescent="0.2">
      <c r="I484" s="4"/>
    </row>
    <row r="485" spans="9:9" ht="15.75" customHeight="1" x14ac:dyDescent="0.2">
      <c r="I485" s="4"/>
    </row>
    <row r="486" spans="9:9" ht="15.75" customHeight="1" x14ac:dyDescent="0.2">
      <c r="I486" s="4"/>
    </row>
    <row r="487" spans="9:9" ht="15.75" customHeight="1" x14ac:dyDescent="0.2">
      <c r="I487" s="4"/>
    </row>
    <row r="488" spans="9:9" ht="15.75" customHeight="1" x14ac:dyDescent="0.2">
      <c r="I488" s="4"/>
    </row>
    <row r="489" spans="9:9" ht="15.75" customHeight="1" x14ac:dyDescent="0.2">
      <c r="I489" s="4"/>
    </row>
    <row r="490" spans="9:9" ht="15.75" customHeight="1" x14ac:dyDescent="0.2">
      <c r="I490" s="4"/>
    </row>
    <row r="491" spans="9:9" ht="15.75" customHeight="1" x14ac:dyDescent="0.2">
      <c r="I491" s="4"/>
    </row>
    <row r="492" spans="9:9" ht="15.75" customHeight="1" x14ac:dyDescent="0.2">
      <c r="I492" s="4"/>
    </row>
    <row r="493" spans="9:9" ht="15.75" customHeight="1" x14ac:dyDescent="0.2">
      <c r="I493" s="4"/>
    </row>
    <row r="494" spans="9:9" ht="15.75" customHeight="1" x14ac:dyDescent="0.2">
      <c r="I494" s="4"/>
    </row>
    <row r="495" spans="9:9" ht="15.75" customHeight="1" x14ac:dyDescent="0.2">
      <c r="I495" s="4"/>
    </row>
    <row r="496" spans="9:9" ht="15.75" customHeight="1" x14ac:dyDescent="0.2">
      <c r="I496" s="4"/>
    </row>
    <row r="497" spans="9:9" ht="15.75" customHeight="1" x14ac:dyDescent="0.2">
      <c r="I497" s="4"/>
    </row>
    <row r="498" spans="9:9" ht="15.75" customHeight="1" x14ac:dyDescent="0.2">
      <c r="I498" s="4"/>
    </row>
    <row r="499" spans="9:9" ht="15.75" customHeight="1" x14ac:dyDescent="0.2">
      <c r="I499" s="4"/>
    </row>
    <row r="500" spans="9:9" ht="15.75" customHeight="1" x14ac:dyDescent="0.2">
      <c r="I500" s="4"/>
    </row>
    <row r="501" spans="9:9" ht="15.75" customHeight="1" x14ac:dyDescent="0.2">
      <c r="I501" s="4"/>
    </row>
    <row r="502" spans="9:9" ht="15.75" customHeight="1" x14ac:dyDescent="0.2">
      <c r="I502" s="4"/>
    </row>
    <row r="503" spans="9:9" ht="15.75" customHeight="1" x14ac:dyDescent="0.2">
      <c r="I503" s="4"/>
    </row>
    <row r="504" spans="9:9" ht="15.75" customHeight="1" x14ac:dyDescent="0.2">
      <c r="I504" s="4"/>
    </row>
    <row r="505" spans="9:9" ht="15.75" customHeight="1" x14ac:dyDescent="0.2">
      <c r="I505" s="4"/>
    </row>
    <row r="506" spans="9:9" ht="15.75" customHeight="1" x14ac:dyDescent="0.2">
      <c r="I506" s="4"/>
    </row>
    <row r="507" spans="9:9" ht="15.75" customHeight="1" x14ac:dyDescent="0.2">
      <c r="I507" s="4"/>
    </row>
    <row r="508" spans="9:9" ht="15.75" customHeight="1" x14ac:dyDescent="0.2">
      <c r="I508" s="4"/>
    </row>
    <row r="509" spans="9:9" ht="15.75" customHeight="1" x14ac:dyDescent="0.2">
      <c r="I509" s="4"/>
    </row>
    <row r="510" spans="9:9" ht="15.75" customHeight="1" x14ac:dyDescent="0.2">
      <c r="I510" s="4"/>
    </row>
    <row r="511" spans="9:9" ht="15.75" customHeight="1" x14ac:dyDescent="0.2">
      <c r="I511" s="4"/>
    </row>
    <row r="512" spans="9:9" ht="15.75" customHeight="1" x14ac:dyDescent="0.2">
      <c r="I512" s="4"/>
    </row>
    <row r="513" spans="9:9" ht="15.75" customHeight="1" x14ac:dyDescent="0.2">
      <c r="I513" s="4"/>
    </row>
    <row r="514" spans="9:9" ht="15.75" customHeight="1" x14ac:dyDescent="0.2">
      <c r="I514" s="4"/>
    </row>
    <row r="515" spans="9:9" ht="15.75" customHeight="1" x14ac:dyDescent="0.2">
      <c r="I515" s="4"/>
    </row>
    <row r="516" spans="9:9" ht="15.75" customHeight="1" x14ac:dyDescent="0.2">
      <c r="I516" s="4"/>
    </row>
    <row r="517" spans="9:9" ht="15.75" customHeight="1" x14ac:dyDescent="0.2">
      <c r="I517" s="4"/>
    </row>
    <row r="518" spans="9:9" ht="15.75" customHeight="1" x14ac:dyDescent="0.2">
      <c r="I518" s="4"/>
    </row>
    <row r="519" spans="9:9" ht="15.75" customHeight="1" x14ac:dyDescent="0.2">
      <c r="I519" s="4"/>
    </row>
    <row r="520" spans="9:9" ht="15.75" customHeight="1" x14ac:dyDescent="0.2">
      <c r="I520" s="4"/>
    </row>
    <row r="521" spans="9:9" ht="15.75" customHeight="1" x14ac:dyDescent="0.2">
      <c r="I521" s="4"/>
    </row>
    <row r="522" spans="9:9" ht="15.75" customHeight="1" x14ac:dyDescent="0.2">
      <c r="I522" s="4"/>
    </row>
    <row r="523" spans="9:9" ht="15.75" customHeight="1" x14ac:dyDescent="0.2">
      <c r="I523" s="4"/>
    </row>
    <row r="524" spans="9:9" ht="15.75" customHeight="1" x14ac:dyDescent="0.2">
      <c r="I524" s="4"/>
    </row>
    <row r="525" spans="9:9" ht="15.75" customHeight="1" x14ac:dyDescent="0.2">
      <c r="I525" s="4"/>
    </row>
    <row r="526" spans="9:9" ht="15.75" customHeight="1" x14ac:dyDescent="0.2">
      <c r="I526" s="4"/>
    </row>
    <row r="527" spans="9:9" ht="15.75" customHeight="1" x14ac:dyDescent="0.2">
      <c r="I527" s="4"/>
    </row>
    <row r="528" spans="9:9" ht="15.75" customHeight="1" x14ac:dyDescent="0.2">
      <c r="I528" s="4"/>
    </row>
    <row r="529" spans="9:9" ht="15.75" customHeight="1" x14ac:dyDescent="0.2">
      <c r="I529" s="4"/>
    </row>
    <row r="530" spans="9:9" ht="15.75" customHeight="1" x14ac:dyDescent="0.2">
      <c r="I530" s="4"/>
    </row>
    <row r="531" spans="9:9" ht="15.75" customHeight="1" x14ac:dyDescent="0.2">
      <c r="I531" s="4"/>
    </row>
    <row r="532" spans="9:9" ht="15.75" customHeight="1" x14ac:dyDescent="0.2">
      <c r="I532" s="4"/>
    </row>
    <row r="533" spans="9:9" ht="15.75" customHeight="1" x14ac:dyDescent="0.2">
      <c r="I533" s="4"/>
    </row>
    <row r="534" spans="9:9" ht="15.75" customHeight="1" x14ac:dyDescent="0.2">
      <c r="I534" s="4"/>
    </row>
    <row r="535" spans="9:9" ht="15.75" customHeight="1" x14ac:dyDescent="0.2">
      <c r="I535" s="4"/>
    </row>
    <row r="536" spans="9:9" ht="15.75" customHeight="1" x14ac:dyDescent="0.2">
      <c r="I536" s="4"/>
    </row>
    <row r="537" spans="9:9" ht="15.75" customHeight="1" x14ac:dyDescent="0.2">
      <c r="I537" s="4"/>
    </row>
    <row r="538" spans="9:9" ht="15.75" customHeight="1" x14ac:dyDescent="0.2">
      <c r="I538" s="4"/>
    </row>
    <row r="539" spans="9:9" ht="15.75" customHeight="1" x14ac:dyDescent="0.2">
      <c r="I539" s="4"/>
    </row>
    <row r="540" spans="9:9" ht="15.75" customHeight="1" x14ac:dyDescent="0.2">
      <c r="I540" s="4"/>
    </row>
    <row r="541" spans="9:9" ht="15.75" customHeight="1" x14ac:dyDescent="0.2">
      <c r="I541" s="4"/>
    </row>
    <row r="542" spans="9:9" ht="15.75" customHeight="1" x14ac:dyDescent="0.2">
      <c r="I542" s="4"/>
    </row>
    <row r="543" spans="9:9" ht="15.75" customHeight="1" x14ac:dyDescent="0.2">
      <c r="I543" s="4"/>
    </row>
    <row r="544" spans="9:9" ht="15.75" customHeight="1" x14ac:dyDescent="0.2">
      <c r="I544" s="4"/>
    </row>
    <row r="545" spans="9:9" ht="15.75" customHeight="1" x14ac:dyDescent="0.2">
      <c r="I545" s="4"/>
    </row>
    <row r="546" spans="9:9" ht="15.75" customHeight="1" x14ac:dyDescent="0.2">
      <c r="I546" s="4"/>
    </row>
    <row r="547" spans="9:9" ht="15.75" customHeight="1" x14ac:dyDescent="0.2">
      <c r="I547" s="4"/>
    </row>
    <row r="548" spans="9:9" ht="15.75" customHeight="1" x14ac:dyDescent="0.2">
      <c r="I548" s="4"/>
    </row>
    <row r="549" spans="9:9" ht="15.75" customHeight="1" x14ac:dyDescent="0.2">
      <c r="I549" s="4"/>
    </row>
    <row r="550" spans="9:9" ht="15.75" customHeight="1" x14ac:dyDescent="0.2">
      <c r="I550" s="4"/>
    </row>
    <row r="551" spans="9:9" ht="15.75" customHeight="1" x14ac:dyDescent="0.2">
      <c r="I551" s="4"/>
    </row>
    <row r="552" spans="9:9" ht="15.75" customHeight="1" x14ac:dyDescent="0.2">
      <c r="I552" s="4"/>
    </row>
    <row r="553" spans="9:9" ht="15.75" customHeight="1" x14ac:dyDescent="0.2">
      <c r="I553" s="4"/>
    </row>
    <row r="554" spans="9:9" ht="15.75" customHeight="1" x14ac:dyDescent="0.2">
      <c r="I554" s="4"/>
    </row>
    <row r="555" spans="9:9" ht="15.75" customHeight="1" x14ac:dyDescent="0.2">
      <c r="I555" s="4"/>
    </row>
    <row r="556" spans="9:9" ht="15.75" customHeight="1" x14ac:dyDescent="0.2">
      <c r="I556" s="4"/>
    </row>
    <row r="557" spans="9:9" ht="15.75" customHeight="1" x14ac:dyDescent="0.2">
      <c r="I557" s="4"/>
    </row>
    <row r="558" spans="9:9" ht="15.75" customHeight="1" x14ac:dyDescent="0.2">
      <c r="I558" s="4"/>
    </row>
    <row r="559" spans="9:9" ht="15.75" customHeight="1" x14ac:dyDescent="0.2">
      <c r="I559" s="4"/>
    </row>
    <row r="560" spans="9:9" ht="15.75" customHeight="1" x14ac:dyDescent="0.2">
      <c r="I560" s="4"/>
    </row>
    <row r="561" spans="9:9" ht="15.75" customHeight="1" x14ac:dyDescent="0.2">
      <c r="I561" s="4"/>
    </row>
    <row r="562" spans="9:9" ht="15.75" customHeight="1" x14ac:dyDescent="0.2">
      <c r="I562" s="4"/>
    </row>
    <row r="563" spans="9:9" ht="15.75" customHeight="1" x14ac:dyDescent="0.2">
      <c r="I563" s="4"/>
    </row>
    <row r="564" spans="9:9" ht="15.75" customHeight="1" x14ac:dyDescent="0.2">
      <c r="I564" s="4"/>
    </row>
    <row r="565" spans="9:9" ht="15.75" customHeight="1" x14ac:dyDescent="0.2">
      <c r="I565" s="4"/>
    </row>
    <row r="566" spans="9:9" ht="15.75" customHeight="1" x14ac:dyDescent="0.2">
      <c r="I566" s="4"/>
    </row>
    <row r="567" spans="9:9" ht="15.75" customHeight="1" x14ac:dyDescent="0.2">
      <c r="I567" s="4"/>
    </row>
    <row r="568" spans="9:9" ht="15.75" customHeight="1" x14ac:dyDescent="0.2">
      <c r="I568" s="4"/>
    </row>
    <row r="569" spans="9:9" ht="15.75" customHeight="1" x14ac:dyDescent="0.2">
      <c r="I569" s="4"/>
    </row>
    <row r="570" spans="9:9" ht="15.75" customHeight="1" x14ac:dyDescent="0.2">
      <c r="I570" s="4"/>
    </row>
    <row r="571" spans="9:9" ht="15.75" customHeight="1" x14ac:dyDescent="0.2">
      <c r="I571" s="4"/>
    </row>
    <row r="572" spans="9:9" ht="15.75" customHeight="1" x14ac:dyDescent="0.2">
      <c r="I572" s="4"/>
    </row>
    <row r="573" spans="9:9" ht="15.75" customHeight="1" x14ac:dyDescent="0.2">
      <c r="I573" s="4"/>
    </row>
    <row r="574" spans="9:9" ht="15.75" customHeight="1" x14ac:dyDescent="0.2">
      <c r="I574" s="4"/>
    </row>
    <row r="575" spans="9:9" ht="15.75" customHeight="1" x14ac:dyDescent="0.2">
      <c r="I575" s="4"/>
    </row>
    <row r="576" spans="9:9" ht="15.75" customHeight="1" x14ac:dyDescent="0.2">
      <c r="I576" s="4"/>
    </row>
    <row r="577" spans="9:9" ht="15.75" customHeight="1" x14ac:dyDescent="0.2">
      <c r="I577" s="4"/>
    </row>
    <row r="578" spans="9:9" ht="15.75" customHeight="1" x14ac:dyDescent="0.2">
      <c r="I578" s="4"/>
    </row>
    <row r="579" spans="9:9" ht="15.75" customHeight="1" x14ac:dyDescent="0.2">
      <c r="I579" s="4"/>
    </row>
    <row r="580" spans="9:9" ht="15.75" customHeight="1" x14ac:dyDescent="0.2">
      <c r="I580" s="4"/>
    </row>
    <row r="581" spans="9:9" ht="15.75" customHeight="1" x14ac:dyDescent="0.2">
      <c r="I581" s="4"/>
    </row>
    <row r="582" spans="9:9" ht="15.75" customHeight="1" x14ac:dyDescent="0.2">
      <c r="I582" s="4"/>
    </row>
    <row r="583" spans="9:9" ht="15.75" customHeight="1" x14ac:dyDescent="0.2">
      <c r="I583" s="4"/>
    </row>
    <row r="584" spans="9:9" ht="15.75" customHeight="1" x14ac:dyDescent="0.2">
      <c r="I584" s="4"/>
    </row>
    <row r="585" spans="9:9" ht="15.75" customHeight="1" x14ac:dyDescent="0.2">
      <c r="I585" s="4"/>
    </row>
    <row r="586" spans="9:9" ht="15.75" customHeight="1" x14ac:dyDescent="0.2">
      <c r="I586" s="4"/>
    </row>
    <row r="587" spans="9:9" ht="15.75" customHeight="1" x14ac:dyDescent="0.2">
      <c r="I587" s="4"/>
    </row>
    <row r="588" spans="9:9" ht="15.75" customHeight="1" x14ac:dyDescent="0.2">
      <c r="I588" s="4"/>
    </row>
    <row r="589" spans="9:9" ht="15.75" customHeight="1" x14ac:dyDescent="0.2">
      <c r="I589" s="4"/>
    </row>
    <row r="590" spans="9:9" ht="15.75" customHeight="1" x14ac:dyDescent="0.2">
      <c r="I590" s="4"/>
    </row>
    <row r="591" spans="9:9" ht="15.75" customHeight="1" x14ac:dyDescent="0.2">
      <c r="I591" s="4"/>
    </row>
    <row r="592" spans="9:9" ht="15.75" customHeight="1" x14ac:dyDescent="0.2">
      <c r="I592" s="4"/>
    </row>
    <row r="593" spans="9:9" ht="15.75" customHeight="1" x14ac:dyDescent="0.2">
      <c r="I593" s="4"/>
    </row>
    <row r="594" spans="9:9" ht="15.75" customHeight="1" x14ac:dyDescent="0.2">
      <c r="I594" s="4"/>
    </row>
    <row r="595" spans="9:9" ht="15.75" customHeight="1" x14ac:dyDescent="0.2">
      <c r="I595" s="4"/>
    </row>
    <row r="596" spans="9:9" ht="15.75" customHeight="1" x14ac:dyDescent="0.2">
      <c r="I596" s="4"/>
    </row>
    <row r="597" spans="9:9" ht="15.75" customHeight="1" x14ac:dyDescent="0.2">
      <c r="I597" s="4"/>
    </row>
    <row r="598" spans="9:9" ht="15.75" customHeight="1" x14ac:dyDescent="0.2">
      <c r="I598" s="4"/>
    </row>
    <row r="599" spans="9:9" ht="15.75" customHeight="1" x14ac:dyDescent="0.2">
      <c r="I599" s="4"/>
    </row>
    <row r="600" spans="9:9" ht="15.75" customHeight="1" x14ac:dyDescent="0.2">
      <c r="I600" s="4"/>
    </row>
    <row r="601" spans="9:9" ht="15.75" customHeight="1" x14ac:dyDescent="0.2">
      <c r="I601" s="4"/>
    </row>
    <row r="602" spans="9:9" ht="15.75" customHeight="1" x14ac:dyDescent="0.2">
      <c r="I602" s="4"/>
    </row>
    <row r="603" spans="9:9" ht="15.75" customHeight="1" x14ac:dyDescent="0.2">
      <c r="I603" s="4"/>
    </row>
    <row r="604" spans="9:9" ht="15.75" customHeight="1" x14ac:dyDescent="0.2">
      <c r="I604" s="4"/>
    </row>
    <row r="605" spans="9:9" ht="15.75" customHeight="1" x14ac:dyDescent="0.2">
      <c r="I605" s="4"/>
    </row>
    <row r="606" spans="9:9" ht="15.75" customHeight="1" x14ac:dyDescent="0.2">
      <c r="I606" s="4"/>
    </row>
    <row r="607" spans="9:9" ht="15.75" customHeight="1" x14ac:dyDescent="0.2">
      <c r="I607" s="4"/>
    </row>
    <row r="608" spans="9:9" ht="15.75" customHeight="1" x14ac:dyDescent="0.2">
      <c r="I608" s="4"/>
    </row>
    <row r="609" spans="9:9" ht="15.75" customHeight="1" x14ac:dyDescent="0.2">
      <c r="I609" s="4"/>
    </row>
    <row r="610" spans="9:9" ht="15.75" customHeight="1" x14ac:dyDescent="0.2">
      <c r="I610" s="4"/>
    </row>
    <row r="611" spans="9:9" ht="15.75" customHeight="1" x14ac:dyDescent="0.2">
      <c r="I611" s="4"/>
    </row>
    <row r="612" spans="9:9" ht="15.75" customHeight="1" x14ac:dyDescent="0.2">
      <c r="I612" s="4"/>
    </row>
    <row r="613" spans="9:9" ht="15.75" customHeight="1" x14ac:dyDescent="0.2">
      <c r="I613" s="4"/>
    </row>
    <row r="614" spans="9:9" ht="15.75" customHeight="1" x14ac:dyDescent="0.2">
      <c r="I614" s="4"/>
    </row>
    <row r="615" spans="9:9" ht="15.75" customHeight="1" x14ac:dyDescent="0.2">
      <c r="I615" s="4"/>
    </row>
    <row r="616" spans="9:9" ht="15.75" customHeight="1" x14ac:dyDescent="0.2">
      <c r="I616" s="4"/>
    </row>
    <row r="617" spans="9:9" ht="15.75" customHeight="1" x14ac:dyDescent="0.2">
      <c r="I617" s="4"/>
    </row>
    <row r="618" spans="9:9" ht="15.75" customHeight="1" x14ac:dyDescent="0.2">
      <c r="I618" s="4"/>
    </row>
    <row r="619" spans="9:9" ht="15.75" customHeight="1" x14ac:dyDescent="0.2">
      <c r="I619" s="4"/>
    </row>
    <row r="620" spans="9:9" ht="15.75" customHeight="1" x14ac:dyDescent="0.2">
      <c r="I620" s="4"/>
    </row>
    <row r="621" spans="9:9" ht="15.75" customHeight="1" x14ac:dyDescent="0.2">
      <c r="I621" s="4"/>
    </row>
    <row r="622" spans="9:9" ht="15.75" customHeight="1" x14ac:dyDescent="0.2">
      <c r="I622" s="4"/>
    </row>
    <row r="623" spans="9:9" ht="15.75" customHeight="1" x14ac:dyDescent="0.2">
      <c r="I623" s="4"/>
    </row>
    <row r="624" spans="9:9" ht="15.75" customHeight="1" x14ac:dyDescent="0.2">
      <c r="I624" s="4"/>
    </row>
    <row r="625" spans="9:9" ht="15.75" customHeight="1" x14ac:dyDescent="0.2">
      <c r="I625" s="4"/>
    </row>
    <row r="626" spans="9:9" ht="15.75" customHeight="1" x14ac:dyDescent="0.2">
      <c r="I626" s="4"/>
    </row>
    <row r="627" spans="9:9" ht="15.75" customHeight="1" x14ac:dyDescent="0.2">
      <c r="I627" s="4"/>
    </row>
    <row r="628" spans="9:9" ht="15.75" customHeight="1" x14ac:dyDescent="0.2">
      <c r="I628" s="4"/>
    </row>
    <row r="629" spans="9:9" ht="15.75" customHeight="1" x14ac:dyDescent="0.2">
      <c r="I629" s="4"/>
    </row>
    <row r="630" spans="9:9" ht="15.75" customHeight="1" x14ac:dyDescent="0.2">
      <c r="I630" s="4"/>
    </row>
    <row r="631" spans="9:9" ht="15.75" customHeight="1" x14ac:dyDescent="0.2">
      <c r="I631" s="4"/>
    </row>
    <row r="632" spans="9:9" ht="15.75" customHeight="1" x14ac:dyDescent="0.2">
      <c r="I632" s="4"/>
    </row>
    <row r="633" spans="9:9" ht="15.75" customHeight="1" x14ac:dyDescent="0.2">
      <c r="I633" s="4"/>
    </row>
    <row r="634" spans="9:9" ht="15.75" customHeight="1" x14ac:dyDescent="0.2">
      <c r="I634" s="4"/>
    </row>
    <row r="635" spans="9:9" ht="15.75" customHeight="1" x14ac:dyDescent="0.2">
      <c r="I635" s="4"/>
    </row>
    <row r="636" spans="9:9" ht="15.75" customHeight="1" x14ac:dyDescent="0.2">
      <c r="I636" s="4"/>
    </row>
    <row r="637" spans="9:9" ht="15.75" customHeight="1" x14ac:dyDescent="0.2">
      <c r="I637" s="4"/>
    </row>
    <row r="638" spans="9:9" ht="15.75" customHeight="1" x14ac:dyDescent="0.2">
      <c r="I638" s="4"/>
    </row>
    <row r="639" spans="9:9" ht="15.75" customHeight="1" x14ac:dyDescent="0.2">
      <c r="I639" s="4"/>
    </row>
    <row r="640" spans="9:9" ht="15.75" customHeight="1" x14ac:dyDescent="0.2">
      <c r="I640" s="4"/>
    </row>
    <row r="641" spans="9:9" ht="15.75" customHeight="1" x14ac:dyDescent="0.2">
      <c r="I641" s="4"/>
    </row>
    <row r="642" spans="9:9" ht="15.75" customHeight="1" x14ac:dyDescent="0.2">
      <c r="I642" s="4"/>
    </row>
    <row r="643" spans="9:9" ht="15.75" customHeight="1" x14ac:dyDescent="0.2">
      <c r="I643" s="4"/>
    </row>
    <row r="644" spans="9:9" ht="15.75" customHeight="1" x14ac:dyDescent="0.2">
      <c r="I644" s="4"/>
    </row>
    <row r="645" spans="9:9" ht="15.75" customHeight="1" x14ac:dyDescent="0.2">
      <c r="I645" s="4"/>
    </row>
    <row r="646" spans="9:9" ht="15.75" customHeight="1" x14ac:dyDescent="0.2">
      <c r="I646" s="4"/>
    </row>
    <row r="647" spans="9:9" ht="15.75" customHeight="1" x14ac:dyDescent="0.2">
      <c r="I647" s="4"/>
    </row>
    <row r="648" spans="9:9" ht="15.75" customHeight="1" x14ac:dyDescent="0.2">
      <c r="I648" s="4"/>
    </row>
    <row r="649" spans="9:9" ht="15.75" customHeight="1" x14ac:dyDescent="0.2">
      <c r="I649" s="4"/>
    </row>
    <row r="650" spans="9:9" ht="15.75" customHeight="1" x14ac:dyDescent="0.2">
      <c r="I650" s="4"/>
    </row>
    <row r="651" spans="9:9" ht="15.75" customHeight="1" x14ac:dyDescent="0.2">
      <c r="I651" s="4"/>
    </row>
    <row r="652" spans="9:9" ht="15.75" customHeight="1" x14ac:dyDescent="0.2">
      <c r="I652" s="4"/>
    </row>
    <row r="653" spans="9:9" ht="15.75" customHeight="1" x14ac:dyDescent="0.2">
      <c r="I653" s="4"/>
    </row>
    <row r="654" spans="9:9" ht="15.75" customHeight="1" x14ac:dyDescent="0.2">
      <c r="I654" s="4"/>
    </row>
    <row r="655" spans="9:9" ht="15.75" customHeight="1" x14ac:dyDescent="0.2">
      <c r="I655" s="4"/>
    </row>
    <row r="656" spans="9:9" ht="15.75" customHeight="1" x14ac:dyDescent="0.2">
      <c r="I656" s="4"/>
    </row>
    <row r="657" spans="9:9" ht="15.75" customHeight="1" x14ac:dyDescent="0.2">
      <c r="I657" s="4"/>
    </row>
    <row r="658" spans="9:9" ht="15.75" customHeight="1" x14ac:dyDescent="0.2">
      <c r="I658" s="4"/>
    </row>
    <row r="659" spans="9:9" ht="15.75" customHeight="1" x14ac:dyDescent="0.2">
      <c r="I659" s="4"/>
    </row>
    <row r="660" spans="9:9" ht="15.75" customHeight="1" x14ac:dyDescent="0.2">
      <c r="I660" s="4"/>
    </row>
    <row r="661" spans="9:9" ht="15.75" customHeight="1" x14ac:dyDescent="0.2">
      <c r="I661" s="4"/>
    </row>
    <row r="662" spans="9:9" ht="15.75" customHeight="1" x14ac:dyDescent="0.2">
      <c r="I662" s="4"/>
    </row>
    <row r="663" spans="9:9" ht="15.75" customHeight="1" x14ac:dyDescent="0.2">
      <c r="I663" s="4"/>
    </row>
    <row r="664" spans="9:9" ht="15.75" customHeight="1" x14ac:dyDescent="0.2">
      <c r="I664" s="4"/>
    </row>
    <row r="665" spans="9:9" ht="15.75" customHeight="1" x14ac:dyDescent="0.2">
      <c r="I665" s="4"/>
    </row>
    <row r="666" spans="9:9" ht="15.75" customHeight="1" x14ac:dyDescent="0.2">
      <c r="I666" s="4"/>
    </row>
    <row r="667" spans="9:9" ht="15.75" customHeight="1" x14ac:dyDescent="0.2">
      <c r="I667" s="4"/>
    </row>
    <row r="668" spans="9:9" ht="15.75" customHeight="1" x14ac:dyDescent="0.2">
      <c r="I668" s="4"/>
    </row>
    <row r="669" spans="9:9" ht="15.75" customHeight="1" x14ac:dyDescent="0.2">
      <c r="I669" s="4"/>
    </row>
    <row r="670" spans="9:9" ht="15.75" customHeight="1" x14ac:dyDescent="0.2">
      <c r="I670" s="4"/>
    </row>
    <row r="671" spans="9:9" ht="15.75" customHeight="1" x14ac:dyDescent="0.2">
      <c r="I671" s="4"/>
    </row>
    <row r="672" spans="9:9" ht="15.75" customHeight="1" x14ac:dyDescent="0.2">
      <c r="I672" s="4"/>
    </row>
    <row r="673" spans="9:9" ht="15.75" customHeight="1" x14ac:dyDescent="0.2">
      <c r="I673" s="4"/>
    </row>
    <row r="674" spans="9:9" ht="15.75" customHeight="1" x14ac:dyDescent="0.2">
      <c r="I674" s="4"/>
    </row>
    <row r="675" spans="9:9" ht="15.75" customHeight="1" x14ac:dyDescent="0.2">
      <c r="I675" s="4"/>
    </row>
    <row r="676" spans="9:9" ht="15.75" customHeight="1" x14ac:dyDescent="0.2">
      <c r="I676" s="4"/>
    </row>
    <row r="677" spans="9:9" ht="15.75" customHeight="1" x14ac:dyDescent="0.2">
      <c r="I677" s="4"/>
    </row>
    <row r="678" spans="9:9" ht="15.75" customHeight="1" x14ac:dyDescent="0.2">
      <c r="I678" s="4"/>
    </row>
    <row r="679" spans="9:9" ht="15.75" customHeight="1" x14ac:dyDescent="0.2">
      <c r="I679" s="4"/>
    </row>
    <row r="680" spans="9:9" ht="15.75" customHeight="1" x14ac:dyDescent="0.2">
      <c r="I680" s="4"/>
    </row>
    <row r="681" spans="9:9" ht="15.75" customHeight="1" x14ac:dyDescent="0.2">
      <c r="I681" s="4"/>
    </row>
    <row r="682" spans="9:9" ht="15.75" customHeight="1" x14ac:dyDescent="0.2">
      <c r="I682" s="4"/>
    </row>
    <row r="683" spans="9:9" ht="15.75" customHeight="1" x14ac:dyDescent="0.2">
      <c r="I683" s="4"/>
    </row>
    <row r="684" spans="9:9" ht="15.75" customHeight="1" x14ac:dyDescent="0.2">
      <c r="I684" s="4"/>
    </row>
    <row r="685" spans="9:9" ht="15.75" customHeight="1" x14ac:dyDescent="0.2">
      <c r="I685" s="4"/>
    </row>
    <row r="686" spans="9:9" ht="15.75" customHeight="1" x14ac:dyDescent="0.2">
      <c r="I686" s="4"/>
    </row>
    <row r="687" spans="9:9" ht="15.75" customHeight="1" x14ac:dyDescent="0.2">
      <c r="I687" s="4"/>
    </row>
    <row r="688" spans="9:9" ht="15.75" customHeight="1" x14ac:dyDescent="0.2">
      <c r="I688" s="4"/>
    </row>
    <row r="689" spans="9:9" ht="15.75" customHeight="1" x14ac:dyDescent="0.2">
      <c r="I689" s="4"/>
    </row>
    <row r="690" spans="9:9" ht="15.75" customHeight="1" x14ac:dyDescent="0.2">
      <c r="I690" s="4"/>
    </row>
    <row r="691" spans="9:9" ht="15.75" customHeight="1" x14ac:dyDescent="0.2">
      <c r="I691" s="4"/>
    </row>
    <row r="692" spans="9:9" ht="15.75" customHeight="1" x14ac:dyDescent="0.2">
      <c r="I692" s="4"/>
    </row>
    <row r="693" spans="9:9" ht="15.75" customHeight="1" x14ac:dyDescent="0.2">
      <c r="I693" s="4"/>
    </row>
    <row r="694" spans="9:9" ht="15.75" customHeight="1" x14ac:dyDescent="0.2">
      <c r="I694" s="4"/>
    </row>
    <row r="695" spans="9:9" ht="15.75" customHeight="1" x14ac:dyDescent="0.2">
      <c r="I695" s="4"/>
    </row>
    <row r="696" spans="9:9" ht="15.75" customHeight="1" x14ac:dyDescent="0.2">
      <c r="I696" s="4"/>
    </row>
    <row r="697" spans="9:9" ht="15.75" customHeight="1" x14ac:dyDescent="0.2">
      <c r="I697" s="4"/>
    </row>
    <row r="698" spans="9:9" ht="15.75" customHeight="1" x14ac:dyDescent="0.2">
      <c r="I698" s="4"/>
    </row>
    <row r="699" spans="9:9" ht="15.75" customHeight="1" x14ac:dyDescent="0.2">
      <c r="I699" s="4"/>
    </row>
    <row r="700" spans="9:9" ht="15.75" customHeight="1" x14ac:dyDescent="0.2">
      <c r="I700" s="4"/>
    </row>
    <row r="701" spans="9:9" ht="15.75" customHeight="1" x14ac:dyDescent="0.2">
      <c r="I701" s="4"/>
    </row>
    <row r="702" spans="9:9" ht="15.75" customHeight="1" x14ac:dyDescent="0.2">
      <c r="I702" s="4"/>
    </row>
    <row r="703" spans="9:9" ht="15.75" customHeight="1" x14ac:dyDescent="0.2">
      <c r="I703" s="4"/>
    </row>
    <row r="704" spans="9:9" ht="15.75" customHeight="1" x14ac:dyDescent="0.2">
      <c r="I704" s="4"/>
    </row>
    <row r="705" spans="9:9" ht="15.75" customHeight="1" x14ac:dyDescent="0.2">
      <c r="I705" s="4"/>
    </row>
    <row r="706" spans="9:9" ht="15.75" customHeight="1" x14ac:dyDescent="0.2">
      <c r="I706" s="4"/>
    </row>
    <row r="707" spans="9:9" ht="15.75" customHeight="1" x14ac:dyDescent="0.2">
      <c r="I707" s="4"/>
    </row>
    <row r="708" spans="9:9" ht="15.75" customHeight="1" x14ac:dyDescent="0.2">
      <c r="I708" s="4"/>
    </row>
    <row r="709" spans="9:9" ht="15.75" customHeight="1" x14ac:dyDescent="0.2">
      <c r="I709" s="4"/>
    </row>
    <row r="710" spans="9:9" ht="15.75" customHeight="1" x14ac:dyDescent="0.2">
      <c r="I710" s="4"/>
    </row>
    <row r="711" spans="9:9" ht="15.75" customHeight="1" x14ac:dyDescent="0.2">
      <c r="I711" s="4"/>
    </row>
    <row r="712" spans="9:9" ht="15.75" customHeight="1" x14ac:dyDescent="0.2">
      <c r="I712" s="4"/>
    </row>
    <row r="713" spans="9:9" ht="15.75" customHeight="1" x14ac:dyDescent="0.2">
      <c r="I713" s="4"/>
    </row>
    <row r="714" spans="9:9" ht="15.75" customHeight="1" x14ac:dyDescent="0.2">
      <c r="I714" s="4"/>
    </row>
    <row r="715" spans="9:9" ht="15.75" customHeight="1" x14ac:dyDescent="0.2">
      <c r="I715" s="4"/>
    </row>
    <row r="716" spans="9:9" ht="15.75" customHeight="1" x14ac:dyDescent="0.2">
      <c r="I716" s="4"/>
    </row>
    <row r="717" spans="9:9" ht="15.75" customHeight="1" x14ac:dyDescent="0.2">
      <c r="I717" s="4"/>
    </row>
    <row r="718" spans="9:9" ht="15.75" customHeight="1" x14ac:dyDescent="0.2">
      <c r="I718" s="4"/>
    </row>
    <row r="719" spans="9:9" ht="15.75" customHeight="1" x14ac:dyDescent="0.2">
      <c r="I719" s="4"/>
    </row>
    <row r="720" spans="9:9" ht="15.75" customHeight="1" x14ac:dyDescent="0.2">
      <c r="I720" s="4"/>
    </row>
    <row r="721" spans="9:9" ht="15.75" customHeight="1" x14ac:dyDescent="0.2">
      <c r="I721" s="4"/>
    </row>
    <row r="722" spans="9:9" ht="15.75" customHeight="1" x14ac:dyDescent="0.2">
      <c r="I722" s="4"/>
    </row>
    <row r="723" spans="9:9" ht="15.75" customHeight="1" x14ac:dyDescent="0.2">
      <c r="I723" s="4"/>
    </row>
    <row r="724" spans="9:9" ht="15.75" customHeight="1" x14ac:dyDescent="0.2">
      <c r="I724" s="4"/>
    </row>
    <row r="725" spans="9:9" ht="15.75" customHeight="1" x14ac:dyDescent="0.2">
      <c r="I725" s="4"/>
    </row>
    <row r="726" spans="9:9" ht="15.75" customHeight="1" x14ac:dyDescent="0.2">
      <c r="I726" s="4"/>
    </row>
    <row r="727" spans="9:9" ht="15.75" customHeight="1" x14ac:dyDescent="0.2">
      <c r="I727" s="4"/>
    </row>
    <row r="728" spans="9:9" ht="15.75" customHeight="1" x14ac:dyDescent="0.2">
      <c r="I728" s="4"/>
    </row>
    <row r="729" spans="9:9" ht="15.75" customHeight="1" x14ac:dyDescent="0.2">
      <c r="I729" s="4"/>
    </row>
    <row r="730" spans="9:9" ht="15.75" customHeight="1" x14ac:dyDescent="0.2">
      <c r="I730" s="4"/>
    </row>
    <row r="731" spans="9:9" ht="15.75" customHeight="1" x14ac:dyDescent="0.2">
      <c r="I731" s="4"/>
    </row>
    <row r="732" spans="9:9" ht="15.75" customHeight="1" x14ac:dyDescent="0.2">
      <c r="I732" s="4"/>
    </row>
    <row r="733" spans="9:9" ht="15.75" customHeight="1" x14ac:dyDescent="0.2">
      <c r="I733" s="4"/>
    </row>
    <row r="734" spans="9:9" ht="15.75" customHeight="1" x14ac:dyDescent="0.2">
      <c r="I734" s="4"/>
    </row>
    <row r="735" spans="9:9" ht="15.75" customHeight="1" x14ac:dyDescent="0.2">
      <c r="I735" s="4"/>
    </row>
    <row r="736" spans="9:9" ht="15.75" customHeight="1" x14ac:dyDescent="0.2">
      <c r="I736" s="4"/>
    </row>
    <row r="737" spans="9:9" ht="15.75" customHeight="1" x14ac:dyDescent="0.2">
      <c r="I737" s="4"/>
    </row>
    <row r="738" spans="9:9" ht="15.75" customHeight="1" x14ac:dyDescent="0.2">
      <c r="I738" s="4"/>
    </row>
    <row r="739" spans="9:9" ht="15.75" customHeight="1" x14ac:dyDescent="0.2">
      <c r="I739" s="4"/>
    </row>
    <row r="740" spans="9:9" ht="15.75" customHeight="1" x14ac:dyDescent="0.2">
      <c r="I740" s="4"/>
    </row>
    <row r="741" spans="9:9" ht="15.75" customHeight="1" x14ac:dyDescent="0.2">
      <c r="I741" s="4"/>
    </row>
    <row r="742" spans="9:9" ht="15.75" customHeight="1" x14ac:dyDescent="0.2">
      <c r="I742" s="4"/>
    </row>
    <row r="743" spans="9:9" ht="15.75" customHeight="1" x14ac:dyDescent="0.2">
      <c r="I743" s="4"/>
    </row>
    <row r="744" spans="9:9" ht="15.75" customHeight="1" x14ac:dyDescent="0.2">
      <c r="I744" s="4"/>
    </row>
    <row r="745" spans="9:9" ht="15.75" customHeight="1" x14ac:dyDescent="0.2">
      <c r="I745" s="4"/>
    </row>
    <row r="746" spans="9:9" ht="15.75" customHeight="1" x14ac:dyDescent="0.2">
      <c r="I746" s="4"/>
    </row>
    <row r="747" spans="9:9" ht="15.75" customHeight="1" x14ac:dyDescent="0.2">
      <c r="I747" s="4"/>
    </row>
    <row r="748" spans="9:9" ht="15.75" customHeight="1" x14ac:dyDescent="0.2">
      <c r="I748" s="4"/>
    </row>
    <row r="749" spans="9:9" ht="15.75" customHeight="1" x14ac:dyDescent="0.2">
      <c r="I749" s="4"/>
    </row>
    <row r="750" spans="9:9" ht="15.75" customHeight="1" x14ac:dyDescent="0.2">
      <c r="I750" s="4"/>
    </row>
    <row r="751" spans="9:9" ht="15.75" customHeight="1" x14ac:dyDescent="0.2">
      <c r="I751" s="4"/>
    </row>
    <row r="752" spans="9:9" ht="15.75" customHeight="1" x14ac:dyDescent="0.2">
      <c r="I752" s="4"/>
    </row>
    <row r="753" spans="9:9" ht="15.75" customHeight="1" x14ac:dyDescent="0.2">
      <c r="I753" s="4"/>
    </row>
    <row r="754" spans="9:9" ht="15.75" customHeight="1" x14ac:dyDescent="0.2">
      <c r="I754" s="4"/>
    </row>
    <row r="755" spans="9:9" ht="15.75" customHeight="1" x14ac:dyDescent="0.2">
      <c r="I755" s="4"/>
    </row>
    <row r="756" spans="9:9" ht="15.75" customHeight="1" x14ac:dyDescent="0.2">
      <c r="I756" s="4"/>
    </row>
    <row r="757" spans="9:9" ht="15.75" customHeight="1" x14ac:dyDescent="0.2">
      <c r="I757" s="4"/>
    </row>
    <row r="758" spans="9:9" ht="15.75" customHeight="1" x14ac:dyDescent="0.2">
      <c r="I758" s="4"/>
    </row>
    <row r="759" spans="9:9" ht="15.75" customHeight="1" x14ac:dyDescent="0.2">
      <c r="I759" s="4"/>
    </row>
    <row r="760" spans="9:9" ht="15.75" customHeight="1" x14ac:dyDescent="0.2">
      <c r="I760" s="4"/>
    </row>
    <row r="761" spans="9:9" ht="15.75" customHeight="1" x14ac:dyDescent="0.2">
      <c r="I761" s="4"/>
    </row>
    <row r="762" spans="9:9" ht="15.75" customHeight="1" x14ac:dyDescent="0.2">
      <c r="I762" s="4"/>
    </row>
    <row r="763" spans="9:9" ht="15.75" customHeight="1" x14ac:dyDescent="0.2">
      <c r="I763" s="4"/>
    </row>
    <row r="764" spans="9:9" ht="15.75" customHeight="1" x14ac:dyDescent="0.2">
      <c r="I764" s="4"/>
    </row>
    <row r="765" spans="9:9" ht="15.75" customHeight="1" x14ac:dyDescent="0.2">
      <c r="I765" s="4"/>
    </row>
    <row r="766" spans="9:9" ht="15.75" customHeight="1" x14ac:dyDescent="0.2">
      <c r="I766" s="4"/>
    </row>
    <row r="767" spans="9:9" ht="15.75" customHeight="1" x14ac:dyDescent="0.2">
      <c r="I767" s="4"/>
    </row>
    <row r="768" spans="9:9" ht="15.75" customHeight="1" x14ac:dyDescent="0.2">
      <c r="I768" s="4"/>
    </row>
    <row r="769" spans="9:9" ht="15.75" customHeight="1" x14ac:dyDescent="0.2">
      <c r="I769" s="4"/>
    </row>
    <row r="770" spans="9:9" ht="15.75" customHeight="1" x14ac:dyDescent="0.2">
      <c r="I770" s="4"/>
    </row>
    <row r="771" spans="9:9" ht="15.75" customHeight="1" x14ac:dyDescent="0.2">
      <c r="I771" s="4"/>
    </row>
    <row r="772" spans="9:9" ht="15.75" customHeight="1" x14ac:dyDescent="0.2">
      <c r="I772" s="4"/>
    </row>
    <row r="773" spans="9:9" ht="15.75" customHeight="1" x14ac:dyDescent="0.2">
      <c r="I773" s="4"/>
    </row>
    <row r="774" spans="9:9" ht="15.75" customHeight="1" x14ac:dyDescent="0.2">
      <c r="I774" s="4"/>
    </row>
    <row r="775" spans="9:9" ht="15.75" customHeight="1" x14ac:dyDescent="0.2">
      <c r="I775" s="4"/>
    </row>
    <row r="776" spans="9:9" ht="15.75" customHeight="1" x14ac:dyDescent="0.2">
      <c r="I776" s="4"/>
    </row>
    <row r="777" spans="9:9" ht="15.75" customHeight="1" x14ac:dyDescent="0.2">
      <c r="I777" s="4"/>
    </row>
    <row r="778" spans="9:9" ht="15.75" customHeight="1" x14ac:dyDescent="0.2">
      <c r="I778" s="4"/>
    </row>
    <row r="779" spans="9:9" ht="15.75" customHeight="1" x14ac:dyDescent="0.2">
      <c r="I779" s="4"/>
    </row>
    <row r="780" spans="9:9" ht="15.75" customHeight="1" x14ac:dyDescent="0.2">
      <c r="I780" s="4"/>
    </row>
    <row r="781" spans="9:9" ht="15.75" customHeight="1" x14ac:dyDescent="0.2">
      <c r="I781" s="4"/>
    </row>
    <row r="782" spans="9:9" ht="15.75" customHeight="1" x14ac:dyDescent="0.2">
      <c r="I782" s="4"/>
    </row>
    <row r="783" spans="9:9" ht="15.75" customHeight="1" x14ac:dyDescent="0.2">
      <c r="I783" s="4"/>
    </row>
    <row r="784" spans="9:9" ht="15.75" customHeight="1" x14ac:dyDescent="0.2">
      <c r="I784" s="4"/>
    </row>
    <row r="785" spans="9:9" ht="15.75" customHeight="1" x14ac:dyDescent="0.2">
      <c r="I785" s="4"/>
    </row>
    <row r="786" spans="9:9" ht="15.75" customHeight="1" x14ac:dyDescent="0.2">
      <c r="I786" s="4"/>
    </row>
    <row r="787" spans="9:9" ht="15.75" customHeight="1" x14ac:dyDescent="0.2">
      <c r="I787" s="4"/>
    </row>
    <row r="788" spans="9:9" ht="15.75" customHeight="1" x14ac:dyDescent="0.2">
      <c r="I788" s="4"/>
    </row>
    <row r="789" spans="9:9" ht="15.75" customHeight="1" x14ac:dyDescent="0.2">
      <c r="I789" s="4"/>
    </row>
    <row r="790" spans="9:9" ht="15.75" customHeight="1" x14ac:dyDescent="0.2">
      <c r="I790" s="4"/>
    </row>
    <row r="791" spans="9:9" ht="15.75" customHeight="1" x14ac:dyDescent="0.2">
      <c r="I791" s="4"/>
    </row>
    <row r="792" spans="9:9" ht="15.75" customHeight="1" x14ac:dyDescent="0.2">
      <c r="I792" s="4"/>
    </row>
    <row r="793" spans="9:9" ht="15.75" customHeight="1" x14ac:dyDescent="0.2">
      <c r="I793" s="4"/>
    </row>
    <row r="794" spans="9:9" ht="15.75" customHeight="1" x14ac:dyDescent="0.2">
      <c r="I794" s="4"/>
    </row>
    <row r="795" spans="9:9" ht="15.75" customHeight="1" x14ac:dyDescent="0.2">
      <c r="I795" s="4"/>
    </row>
    <row r="796" spans="9:9" ht="15.75" customHeight="1" x14ac:dyDescent="0.2">
      <c r="I796" s="4"/>
    </row>
    <row r="797" spans="9:9" ht="15.75" customHeight="1" x14ac:dyDescent="0.2">
      <c r="I797" s="4"/>
    </row>
    <row r="798" spans="9:9" ht="15.75" customHeight="1" x14ac:dyDescent="0.2">
      <c r="I798" s="4"/>
    </row>
    <row r="799" spans="9:9" ht="15.75" customHeight="1" x14ac:dyDescent="0.2">
      <c r="I799" s="4"/>
    </row>
    <row r="800" spans="9:9" ht="15.75" customHeight="1" x14ac:dyDescent="0.2">
      <c r="I800" s="4"/>
    </row>
    <row r="801" spans="9:9" ht="15.75" customHeight="1" x14ac:dyDescent="0.2">
      <c r="I801" s="4"/>
    </row>
    <row r="802" spans="9:9" ht="15.75" customHeight="1" x14ac:dyDescent="0.2">
      <c r="I802" s="4"/>
    </row>
    <row r="803" spans="9:9" ht="15.75" customHeight="1" x14ac:dyDescent="0.2">
      <c r="I803" s="4"/>
    </row>
    <row r="804" spans="9:9" ht="15.75" customHeight="1" x14ac:dyDescent="0.2">
      <c r="I804" s="4"/>
    </row>
    <row r="805" spans="9:9" ht="15.75" customHeight="1" x14ac:dyDescent="0.2">
      <c r="I805" s="4"/>
    </row>
    <row r="806" spans="9:9" ht="15.75" customHeight="1" x14ac:dyDescent="0.2">
      <c r="I806" s="4"/>
    </row>
    <row r="807" spans="9:9" ht="15.75" customHeight="1" x14ac:dyDescent="0.2">
      <c r="I807" s="4"/>
    </row>
    <row r="808" spans="9:9" ht="15.75" customHeight="1" x14ac:dyDescent="0.2">
      <c r="I808" s="4"/>
    </row>
    <row r="809" spans="9:9" ht="15.75" customHeight="1" x14ac:dyDescent="0.2">
      <c r="I809" s="4"/>
    </row>
    <row r="810" spans="9:9" ht="15.75" customHeight="1" x14ac:dyDescent="0.2">
      <c r="I810" s="4"/>
    </row>
    <row r="811" spans="9:9" ht="15.75" customHeight="1" x14ac:dyDescent="0.2">
      <c r="I811" s="4"/>
    </row>
    <row r="812" spans="9:9" ht="15.75" customHeight="1" x14ac:dyDescent="0.2">
      <c r="I812" s="4"/>
    </row>
    <row r="813" spans="9:9" ht="15.75" customHeight="1" x14ac:dyDescent="0.2">
      <c r="I813" s="4"/>
    </row>
    <row r="814" spans="9:9" ht="15.75" customHeight="1" x14ac:dyDescent="0.2">
      <c r="I814" s="4"/>
    </row>
    <row r="815" spans="9:9" ht="15.75" customHeight="1" x14ac:dyDescent="0.2">
      <c r="I815" s="4"/>
    </row>
    <row r="816" spans="9:9" ht="15.75" customHeight="1" x14ac:dyDescent="0.2">
      <c r="I816" s="4"/>
    </row>
    <row r="817" spans="9:9" ht="15.75" customHeight="1" x14ac:dyDescent="0.2">
      <c r="I817" s="4"/>
    </row>
    <row r="818" spans="9:9" ht="15.75" customHeight="1" x14ac:dyDescent="0.2">
      <c r="I818" s="4"/>
    </row>
    <row r="819" spans="9:9" ht="15.75" customHeight="1" x14ac:dyDescent="0.2">
      <c r="I819" s="4"/>
    </row>
    <row r="820" spans="9:9" ht="15.75" customHeight="1" x14ac:dyDescent="0.2">
      <c r="I820" s="4"/>
    </row>
    <row r="821" spans="9:9" ht="15.75" customHeight="1" x14ac:dyDescent="0.2">
      <c r="I821" s="4"/>
    </row>
    <row r="822" spans="9:9" ht="15.75" customHeight="1" x14ac:dyDescent="0.2">
      <c r="I822" s="4"/>
    </row>
    <row r="823" spans="9:9" ht="15.75" customHeight="1" x14ac:dyDescent="0.2">
      <c r="I823" s="4"/>
    </row>
    <row r="824" spans="9:9" ht="15.75" customHeight="1" x14ac:dyDescent="0.2">
      <c r="I824" s="4"/>
    </row>
    <row r="825" spans="9:9" ht="15.75" customHeight="1" x14ac:dyDescent="0.2">
      <c r="I825" s="4"/>
    </row>
    <row r="826" spans="9:9" ht="15.75" customHeight="1" x14ac:dyDescent="0.2">
      <c r="I826" s="4"/>
    </row>
    <row r="827" spans="9:9" ht="15.75" customHeight="1" x14ac:dyDescent="0.2">
      <c r="I827" s="4"/>
    </row>
    <row r="828" spans="9:9" ht="15.75" customHeight="1" x14ac:dyDescent="0.2">
      <c r="I828" s="4"/>
    </row>
    <row r="829" spans="9:9" ht="15.75" customHeight="1" x14ac:dyDescent="0.2">
      <c r="I829" s="4"/>
    </row>
    <row r="830" spans="9:9" ht="15.75" customHeight="1" x14ac:dyDescent="0.2">
      <c r="I830" s="4"/>
    </row>
    <row r="831" spans="9:9" ht="15.75" customHeight="1" x14ac:dyDescent="0.2">
      <c r="I831" s="4"/>
    </row>
    <row r="832" spans="9:9" ht="15.75" customHeight="1" x14ac:dyDescent="0.2">
      <c r="I832" s="4"/>
    </row>
    <row r="833" spans="9:9" ht="15.75" customHeight="1" x14ac:dyDescent="0.2">
      <c r="I833" s="4"/>
    </row>
    <row r="834" spans="9:9" ht="15.75" customHeight="1" x14ac:dyDescent="0.2">
      <c r="I834" s="4"/>
    </row>
    <row r="835" spans="9:9" ht="15.75" customHeight="1" x14ac:dyDescent="0.2">
      <c r="I835" s="4"/>
    </row>
    <row r="836" spans="9:9" ht="15.75" customHeight="1" x14ac:dyDescent="0.2">
      <c r="I836" s="4"/>
    </row>
    <row r="837" spans="9:9" ht="15.75" customHeight="1" x14ac:dyDescent="0.2">
      <c r="I837" s="4"/>
    </row>
    <row r="838" spans="9:9" ht="15.75" customHeight="1" x14ac:dyDescent="0.2">
      <c r="I838" s="4"/>
    </row>
    <row r="839" spans="9:9" ht="15.75" customHeight="1" x14ac:dyDescent="0.2">
      <c r="I839" s="4"/>
    </row>
    <row r="840" spans="9:9" ht="15.75" customHeight="1" x14ac:dyDescent="0.2">
      <c r="I840" s="4"/>
    </row>
    <row r="841" spans="9:9" ht="15.75" customHeight="1" x14ac:dyDescent="0.2">
      <c r="I841" s="4"/>
    </row>
    <row r="842" spans="9:9" ht="15.75" customHeight="1" x14ac:dyDescent="0.2">
      <c r="I842" s="4"/>
    </row>
    <row r="843" spans="9:9" ht="15.75" customHeight="1" x14ac:dyDescent="0.2">
      <c r="I843" s="4"/>
    </row>
    <row r="844" spans="9:9" ht="15.75" customHeight="1" x14ac:dyDescent="0.2">
      <c r="I844" s="4"/>
    </row>
    <row r="845" spans="9:9" ht="15.75" customHeight="1" x14ac:dyDescent="0.2">
      <c r="I845" s="4"/>
    </row>
    <row r="846" spans="9:9" ht="15.75" customHeight="1" x14ac:dyDescent="0.2">
      <c r="I846" s="4"/>
    </row>
    <row r="847" spans="9:9" ht="15.75" customHeight="1" x14ac:dyDescent="0.2">
      <c r="I847" s="4"/>
    </row>
    <row r="848" spans="9:9" ht="15.75" customHeight="1" x14ac:dyDescent="0.2">
      <c r="I848" s="4"/>
    </row>
    <row r="849" spans="9:9" ht="15.75" customHeight="1" x14ac:dyDescent="0.2">
      <c r="I849" s="4"/>
    </row>
    <row r="850" spans="9:9" ht="15.75" customHeight="1" x14ac:dyDescent="0.2">
      <c r="I850" s="4"/>
    </row>
    <row r="851" spans="9:9" ht="15.75" customHeight="1" x14ac:dyDescent="0.2">
      <c r="I851" s="4"/>
    </row>
    <row r="852" spans="9:9" ht="15.75" customHeight="1" x14ac:dyDescent="0.2">
      <c r="I852" s="4"/>
    </row>
    <row r="853" spans="9:9" ht="15.75" customHeight="1" x14ac:dyDescent="0.2">
      <c r="I853" s="4"/>
    </row>
    <row r="854" spans="9:9" ht="15.75" customHeight="1" x14ac:dyDescent="0.2">
      <c r="I854" s="4"/>
    </row>
    <row r="855" spans="9:9" ht="15.75" customHeight="1" x14ac:dyDescent="0.2">
      <c r="I855" s="4"/>
    </row>
    <row r="856" spans="9:9" ht="15.75" customHeight="1" x14ac:dyDescent="0.2">
      <c r="I856" s="4"/>
    </row>
    <row r="857" spans="9:9" ht="15.75" customHeight="1" x14ac:dyDescent="0.2">
      <c r="I857" s="4"/>
    </row>
    <row r="858" spans="9:9" ht="15.75" customHeight="1" x14ac:dyDescent="0.2">
      <c r="I858" s="4"/>
    </row>
    <row r="859" spans="9:9" ht="15.75" customHeight="1" x14ac:dyDescent="0.2">
      <c r="I859" s="4"/>
    </row>
    <row r="860" spans="9:9" ht="15.75" customHeight="1" x14ac:dyDescent="0.2">
      <c r="I860" s="4"/>
    </row>
    <row r="861" spans="9:9" ht="15.75" customHeight="1" x14ac:dyDescent="0.2">
      <c r="I861" s="4"/>
    </row>
    <row r="862" spans="9:9" ht="15.75" customHeight="1" x14ac:dyDescent="0.2">
      <c r="I862" s="4"/>
    </row>
    <row r="863" spans="9:9" ht="15.75" customHeight="1" x14ac:dyDescent="0.2">
      <c r="I863" s="4"/>
    </row>
    <row r="864" spans="9:9" ht="15.75" customHeight="1" x14ac:dyDescent="0.2">
      <c r="I864" s="4"/>
    </row>
    <row r="865" spans="9:9" ht="15.75" customHeight="1" x14ac:dyDescent="0.2">
      <c r="I865" s="4"/>
    </row>
    <row r="866" spans="9:9" ht="15.75" customHeight="1" x14ac:dyDescent="0.2">
      <c r="I866" s="4"/>
    </row>
    <row r="867" spans="9:9" ht="15.75" customHeight="1" x14ac:dyDescent="0.2">
      <c r="I867" s="4"/>
    </row>
    <row r="868" spans="9:9" ht="15.75" customHeight="1" x14ac:dyDescent="0.2">
      <c r="I868" s="4"/>
    </row>
    <row r="869" spans="9:9" ht="15.75" customHeight="1" x14ac:dyDescent="0.2">
      <c r="I869" s="4"/>
    </row>
    <row r="870" spans="9:9" ht="15.75" customHeight="1" x14ac:dyDescent="0.2">
      <c r="I870" s="4"/>
    </row>
    <row r="871" spans="9:9" ht="15.75" customHeight="1" x14ac:dyDescent="0.2">
      <c r="I871" s="4"/>
    </row>
    <row r="872" spans="9:9" ht="15.75" customHeight="1" x14ac:dyDescent="0.2">
      <c r="I872" s="4"/>
    </row>
    <row r="873" spans="9:9" ht="15.75" customHeight="1" x14ac:dyDescent="0.2">
      <c r="I873" s="4"/>
    </row>
    <row r="874" spans="9:9" ht="15.75" customHeight="1" x14ac:dyDescent="0.2">
      <c r="I874" s="4"/>
    </row>
    <row r="875" spans="9:9" ht="15.75" customHeight="1" x14ac:dyDescent="0.2">
      <c r="I875" s="4"/>
    </row>
    <row r="876" spans="9:9" ht="15.75" customHeight="1" x14ac:dyDescent="0.2">
      <c r="I876" s="4"/>
    </row>
    <row r="877" spans="9:9" ht="15.75" customHeight="1" x14ac:dyDescent="0.2">
      <c r="I877" s="4"/>
    </row>
    <row r="878" spans="9:9" ht="15.75" customHeight="1" x14ac:dyDescent="0.2">
      <c r="I878" s="4"/>
    </row>
    <row r="879" spans="9:9" ht="15.75" customHeight="1" x14ac:dyDescent="0.2">
      <c r="I879" s="4"/>
    </row>
    <row r="880" spans="9:9" ht="15.75" customHeight="1" x14ac:dyDescent="0.2">
      <c r="I880" s="4"/>
    </row>
    <row r="881" spans="9:9" ht="15.75" customHeight="1" x14ac:dyDescent="0.2">
      <c r="I881" s="4"/>
    </row>
    <row r="882" spans="9:9" ht="15.75" customHeight="1" x14ac:dyDescent="0.2">
      <c r="I882" s="4"/>
    </row>
    <row r="883" spans="9:9" ht="15.75" customHeight="1" x14ac:dyDescent="0.2">
      <c r="I883" s="4"/>
    </row>
    <row r="884" spans="9:9" ht="15.75" customHeight="1" x14ac:dyDescent="0.2">
      <c r="I884" s="4"/>
    </row>
    <row r="885" spans="9:9" ht="15.75" customHeight="1" x14ac:dyDescent="0.2">
      <c r="I885" s="4"/>
    </row>
    <row r="886" spans="9:9" ht="15.75" customHeight="1" x14ac:dyDescent="0.2">
      <c r="I886" s="4"/>
    </row>
    <row r="887" spans="9:9" ht="15.75" customHeight="1" x14ac:dyDescent="0.2">
      <c r="I887" s="4"/>
    </row>
    <row r="888" spans="9:9" ht="15.75" customHeight="1" x14ac:dyDescent="0.2">
      <c r="I888" s="4"/>
    </row>
    <row r="889" spans="9:9" ht="15.75" customHeight="1" x14ac:dyDescent="0.2">
      <c r="I889" s="4"/>
    </row>
    <row r="890" spans="9:9" ht="15.75" customHeight="1" x14ac:dyDescent="0.2">
      <c r="I890" s="4"/>
    </row>
    <row r="891" spans="9:9" ht="15.75" customHeight="1" x14ac:dyDescent="0.2">
      <c r="I891" s="4"/>
    </row>
    <row r="892" spans="9:9" ht="15.75" customHeight="1" x14ac:dyDescent="0.2">
      <c r="I892" s="4"/>
    </row>
    <row r="893" spans="9:9" ht="15.75" customHeight="1" x14ac:dyDescent="0.2">
      <c r="I893" s="4"/>
    </row>
    <row r="894" spans="9:9" ht="15.75" customHeight="1" x14ac:dyDescent="0.2">
      <c r="I894" s="4"/>
    </row>
    <row r="895" spans="9:9" ht="15.75" customHeight="1" x14ac:dyDescent="0.2">
      <c r="I895" s="4"/>
    </row>
    <row r="896" spans="9:9" ht="15.75" customHeight="1" x14ac:dyDescent="0.2">
      <c r="I896" s="4"/>
    </row>
    <row r="897" spans="9:9" ht="15.75" customHeight="1" x14ac:dyDescent="0.2">
      <c r="I897" s="4"/>
    </row>
    <row r="898" spans="9:9" ht="15.75" customHeight="1" x14ac:dyDescent="0.2">
      <c r="I898" s="4"/>
    </row>
    <row r="899" spans="9:9" ht="15.75" customHeight="1" x14ac:dyDescent="0.2">
      <c r="I899" s="4"/>
    </row>
    <row r="900" spans="9:9" ht="15.75" customHeight="1" x14ac:dyDescent="0.2">
      <c r="I900" s="4"/>
    </row>
    <row r="901" spans="9:9" ht="15.75" customHeight="1" x14ac:dyDescent="0.2">
      <c r="I901" s="4"/>
    </row>
    <row r="902" spans="9:9" ht="15.75" customHeight="1" x14ac:dyDescent="0.2">
      <c r="I902" s="4"/>
    </row>
    <row r="903" spans="9:9" ht="15.75" customHeight="1" x14ac:dyDescent="0.2">
      <c r="I903" s="4"/>
    </row>
    <row r="904" spans="9:9" ht="15.75" customHeight="1" x14ac:dyDescent="0.2">
      <c r="I904" s="4"/>
    </row>
    <row r="905" spans="9:9" ht="15.75" customHeight="1" x14ac:dyDescent="0.2">
      <c r="I905" s="4"/>
    </row>
    <row r="906" spans="9:9" ht="15.75" customHeight="1" x14ac:dyDescent="0.2">
      <c r="I906" s="4"/>
    </row>
    <row r="907" spans="9:9" ht="15.75" customHeight="1" x14ac:dyDescent="0.2">
      <c r="I907" s="4"/>
    </row>
    <row r="908" spans="9:9" ht="15.75" customHeight="1" x14ac:dyDescent="0.2">
      <c r="I908" s="4"/>
    </row>
    <row r="909" spans="9:9" ht="15.75" customHeight="1" x14ac:dyDescent="0.2">
      <c r="I909" s="4"/>
    </row>
    <row r="910" spans="9:9" ht="15.75" customHeight="1" x14ac:dyDescent="0.2">
      <c r="I910" s="4"/>
    </row>
    <row r="911" spans="9:9" ht="15.75" customHeight="1" x14ac:dyDescent="0.2">
      <c r="I911" s="4"/>
    </row>
    <row r="912" spans="9:9" ht="15.75" customHeight="1" x14ac:dyDescent="0.2">
      <c r="I912" s="4"/>
    </row>
    <row r="913" spans="9:9" ht="15.75" customHeight="1" x14ac:dyDescent="0.2">
      <c r="I913" s="4"/>
    </row>
    <row r="914" spans="9:9" ht="15.75" customHeight="1" x14ac:dyDescent="0.2">
      <c r="I914" s="4"/>
    </row>
    <row r="915" spans="9:9" ht="15.75" customHeight="1" x14ac:dyDescent="0.2">
      <c r="I915" s="4"/>
    </row>
    <row r="916" spans="9:9" ht="15.75" customHeight="1" x14ac:dyDescent="0.2">
      <c r="I916" s="4"/>
    </row>
    <row r="917" spans="9:9" ht="15.75" customHeight="1" x14ac:dyDescent="0.2">
      <c r="I917" s="4"/>
    </row>
    <row r="918" spans="9:9" ht="15.75" customHeight="1" x14ac:dyDescent="0.2">
      <c r="I918" s="4"/>
    </row>
    <row r="919" spans="9:9" ht="15.75" customHeight="1" x14ac:dyDescent="0.2">
      <c r="I919" s="4"/>
    </row>
    <row r="920" spans="9:9" ht="15.75" customHeight="1" x14ac:dyDescent="0.2">
      <c r="I920" s="4"/>
    </row>
    <row r="921" spans="9:9" ht="15.75" customHeight="1" x14ac:dyDescent="0.2">
      <c r="I921" s="4"/>
    </row>
    <row r="922" spans="9:9" ht="15.75" customHeight="1" x14ac:dyDescent="0.2">
      <c r="I922" s="4"/>
    </row>
    <row r="923" spans="9:9" ht="15.75" customHeight="1" x14ac:dyDescent="0.2">
      <c r="I923" s="4"/>
    </row>
    <row r="924" spans="9:9" ht="15.75" customHeight="1" x14ac:dyDescent="0.2">
      <c r="I924" s="4"/>
    </row>
    <row r="925" spans="9:9" ht="15.75" customHeight="1" x14ac:dyDescent="0.2">
      <c r="I925" s="4"/>
    </row>
    <row r="926" spans="9:9" ht="15.75" customHeight="1" x14ac:dyDescent="0.2">
      <c r="I926" s="4"/>
    </row>
    <row r="927" spans="9:9" ht="15.75" customHeight="1" x14ac:dyDescent="0.2">
      <c r="I927" s="4"/>
    </row>
    <row r="928" spans="9:9" ht="15.75" customHeight="1" x14ac:dyDescent="0.2">
      <c r="I928" s="4"/>
    </row>
    <row r="929" spans="9:9" ht="15.75" customHeight="1" x14ac:dyDescent="0.2">
      <c r="I929" s="4"/>
    </row>
    <row r="930" spans="9:9" ht="15.75" customHeight="1" x14ac:dyDescent="0.2">
      <c r="I930" s="4"/>
    </row>
    <row r="931" spans="9:9" ht="15.75" customHeight="1" x14ac:dyDescent="0.2">
      <c r="I931" s="4"/>
    </row>
    <row r="932" spans="9:9" ht="15.75" customHeight="1" x14ac:dyDescent="0.2">
      <c r="I932" s="4"/>
    </row>
    <row r="933" spans="9:9" ht="15.75" customHeight="1" x14ac:dyDescent="0.2">
      <c r="I933" s="4"/>
    </row>
    <row r="934" spans="9:9" ht="15.75" customHeight="1" x14ac:dyDescent="0.2">
      <c r="I934" s="4"/>
    </row>
    <row r="935" spans="9:9" ht="15.75" customHeight="1" x14ac:dyDescent="0.2">
      <c r="I935" s="4"/>
    </row>
    <row r="936" spans="9:9" ht="15.75" customHeight="1" x14ac:dyDescent="0.2">
      <c r="I936" s="4"/>
    </row>
    <row r="937" spans="9:9" ht="15.75" customHeight="1" x14ac:dyDescent="0.2">
      <c r="I937" s="4"/>
    </row>
    <row r="938" spans="9:9" ht="15.75" customHeight="1" x14ac:dyDescent="0.2">
      <c r="I938" s="4"/>
    </row>
    <row r="939" spans="9:9" ht="15.75" customHeight="1" x14ac:dyDescent="0.2">
      <c r="I939" s="4"/>
    </row>
    <row r="940" spans="9:9" ht="15.75" customHeight="1" x14ac:dyDescent="0.2">
      <c r="I940" s="4"/>
    </row>
    <row r="941" spans="9:9" ht="15.75" customHeight="1" x14ac:dyDescent="0.2">
      <c r="I941" s="4"/>
    </row>
    <row r="942" spans="9:9" ht="15.75" customHeight="1" x14ac:dyDescent="0.2">
      <c r="I942" s="4"/>
    </row>
    <row r="943" spans="9:9" ht="15.75" customHeight="1" x14ac:dyDescent="0.2">
      <c r="I943" s="4"/>
    </row>
    <row r="944" spans="9:9" ht="15.75" customHeight="1" x14ac:dyDescent="0.2">
      <c r="I944" s="4"/>
    </row>
    <row r="945" spans="9:9" ht="15.75" customHeight="1" x14ac:dyDescent="0.2">
      <c r="I945" s="4"/>
    </row>
    <row r="946" spans="9:9" ht="15.75" customHeight="1" x14ac:dyDescent="0.2">
      <c r="I946" s="4"/>
    </row>
    <row r="947" spans="9:9" ht="15.75" customHeight="1" x14ac:dyDescent="0.2">
      <c r="I947" s="4"/>
    </row>
    <row r="948" spans="9:9" ht="15.75" customHeight="1" x14ac:dyDescent="0.2">
      <c r="I948" s="4"/>
    </row>
    <row r="949" spans="9:9" ht="15.75" customHeight="1" x14ac:dyDescent="0.2">
      <c r="I949" s="4"/>
    </row>
    <row r="950" spans="9:9" ht="15.75" customHeight="1" x14ac:dyDescent="0.2">
      <c r="I950" s="4"/>
    </row>
    <row r="951" spans="9:9" ht="15.75" customHeight="1" x14ac:dyDescent="0.2">
      <c r="I951" s="4"/>
    </row>
    <row r="952" spans="9:9" ht="15.75" customHeight="1" x14ac:dyDescent="0.2">
      <c r="I952" s="4"/>
    </row>
    <row r="953" spans="9:9" ht="15.75" customHeight="1" x14ac:dyDescent="0.2">
      <c r="I953" s="4"/>
    </row>
    <row r="954" spans="9:9" ht="15.75" customHeight="1" x14ac:dyDescent="0.2">
      <c r="I954" s="4"/>
    </row>
    <row r="955" spans="9:9" ht="15.75" customHeight="1" x14ac:dyDescent="0.2">
      <c r="I955" s="4"/>
    </row>
    <row r="956" spans="9:9" ht="15.75" customHeight="1" x14ac:dyDescent="0.2">
      <c r="I956" s="4"/>
    </row>
    <row r="957" spans="9:9" ht="15.75" customHeight="1" x14ac:dyDescent="0.2">
      <c r="I957" s="4"/>
    </row>
    <row r="958" spans="9:9" ht="15.75" customHeight="1" x14ac:dyDescent="0.2">
      <c r="I958" s="4"/>
    </row>
    <row r="959" spans="9:9" ht="15.75" customHeight="1" x14ac:dyDescent="0.2">
      <c r="I959" s="4"/>
    </row>
    <row r="960" spans="9:9" ht="15.75" customHeight="1" x14ac:dyDescent="0.2">
      <c r="I960" s="4"/>
    </row>
    <row r="961" spans="9:9" ht="15.75" customHeight="1" x14ac:dyDescent="0.2">
      <c r="I961" s="4"/>
    </row>
    <row r="962" spans="9:9" ht="15.75" customHeight="1" x14ac:dyDescent="0.2">
      <c r="I962" s="4"/>
    </row>
    <row r="963" spans="9:9" ht="15.75" customHeight="1" x14ac:dyDescent="0.2">
      <c r="I963" s="4"/>
    </row>
    <row r="964" spans="9:9" ht="15.75" customHeight="1" x14ac:dyDescent="0.2">
      <c r="I964" s="4"/>
    </row>
    <row r="965" spans="9:9" ht="15.75" customHeight="1" x14ac:dyDescent="0.2">
      <c r="I965" s="4"/>
    </row>
    <row r="966" spans="9:9" ht="15.75" customHeight="1" x14ac:dyDescent="0.2">
      <c r="I966" s="4"/>
    </row>
    <row r="967" spans="9:9" ht="15.75" customHeight="1" x14ac:dyDescent="0.2">
      <c r="I967" s="4"/>
    </row>
    <row r="968" spans="9:9" ht="15.75" customHeight="1" x14ac:dyDescent="0.2">
      <c r="I968" s="4"/>
    </row>
    <row r="969" spans="9:9" ht="15.75" customHeight="1" x14ac:dyDescent="0.2">
      <c r="I969" s="4"/>
    </row>
    <row r="970" spans="9:9" ht="15.75" customHeight="1" x14ac:dyDescent="0.2">
      <c r="I970" s="4"/>
    </row>
    <row r="971" spans="9:9" ht="15.75" customHeight="1" x14ac:dyDescent="0.2">
      <c r="I971" s="4"/>
    </row>
    <row r="972" spans="9:9" ht="15.75" customHeight="1" x14ac:dyDescent="0.2">
      <c r="I972" s="4"/>
    </row>
    <row r="973" spans="9:9" ht="15.75" customHeight="1" x14ac:dyDescent="0.2">
      <c r="I973" s="4"/>
    </row>
    <row r="974" spans="9:9" ht="15.75" customHeight="1" x14ac:dyDescent="0.2">
      <c r="I974" s="4"/>
    </row>
    <row r="975" spans="9:9" ht="15.75" customHeight="1" x14ac:dyDescent="0.2">
      <c r="I975" s="4"/>
    </row>
    <row r="976" spans="9:9" ht="15.75" customHeight="1" x14ac:dyDescent="0.2">
      <c r="I976" s="4"/>
    </row>
  </sheetData>
  <mergeCells count="20">
    <mergeCell ref="A47:C47"/>
    <mergeCell ref="A8:D8"/>
    <mergeCell ref="A15:C15"/>
    <mergeCell ref="A23:D23"/>
    <mergeCell ref="A31:C31"/>
    <mergeCell ref="A39:D39"/>
    <mergeCell ref="A55:D55"/>
    <mergeCell ref="A63:C63"/>
    <mergeCell ref="A71:D71"/>
    <mergeCell ref="A79:C79"/>
    <mergeCell ref="A84:T84"/>
    <mergeCell ref="Q139:R139"/>
    <mergeCell ref="A101:D101"/>
    <mergeCell ref="A116:D116"/>
    <mergeCell ref="A86:D86"/>
    <mergeCell ref="N133:N136"/>
    <mergeCell ref="A94:C94"/>
    <mergeCell ref="A109:C109"/>
    <mergeCell ref="A124:C124"/>
    <mergeCell ref="A132:C1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F146C-5B0A-B54E-996B-6B31539159F6}">
  <dimension ref="A21:G31"/>
  <sheetViews>
    <sheetView zoomScale="125" workbookViewId="0">
      <selection activeCell="I21" sqref="I21"/>
    </sheetView>
  </sheetViews>
  <sheetFormatPr baseColWidth="10" defaultRowHeight="16" x14ac:dyDescent="0.2"/>
  <sheetData>
    <row r="21" spans="1:7" x14ac:dyDescent="0.2">
      <c r="A21" s="119" t="s">
        <v>113</v>
      </c>
      <c r="B21" s="119"/>
      <c r="C21" s="119"/>
      <c r="D21" s="119"/>
      <c r="E21" s="119"/>
      <c r="F21" s="119"/>
      <c r="G21" s="119"/>
    </row>
    <row r="24" spans="1:7" x14ac:dyDescent="0.2">
      <c r="A24" t="s">
        <v>106</v>
      </c>
    </row>
    <row r="26" spans="1:7" x14ac:dyDescent="0.2">
      <c r="A26" t="s">
        <v>107</v>
      </c>
    </row>
    <row r="27" spans="1:7" x14ac:dyDescent="0.2">
      <c r="A27" t="s">
        <v>108</v>
      </c>
    </row>
    <row r="28" spans="1:7" x14ac:dyDescent="0.2">
      <c r="A28" t="s">
        <v>109</v>
      </c>
    </row>
    <row r="29" spans="1:7" x14ac:dyDescent="0.2">
      <c r="A29" t="s">
        <v>110</v>
      </c>
    </row>
    <row r="30" spans="1:7" x14ac:dyDescent="0.2">
      <c r="A30" t="s">
        <v>111</v>
      </c>
    </row>
    <row r="31" spans="1:7" x14ac:dyDescent="0.2">
      <c r="A31" t="s">
        <v>112</v>
      </c>
    </row>
  </sheetData>
  <mergeCells count="1">
    <mergeCell ref="A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Câu 1_Không Teacher Forcing</vt:lpstr>
      <vt:lpstr>Câu 1_Teacher Forcing</vt:lpstr>
      <vt:lpstr>Câu 1_Attention</vt:lpstr>
      <vt:lpstr>Câu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2021-11-29T10:51:47Z</dcterms:created>
  <dcterms:modified xsi:type="dcterms:W3CDTF">2021-11-29T12:16:28Z</dcterms:modified>
</cp:coreProperties>
</file>