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Exercises" sheetId="2" r:id="rId5"/>
  </sheets>
  <definedNames/>
  <calcPr/>
  <extLst>
    <ext uri="GoogleSheetsCustomDataVersion1">
      <go:sheetsCustomData xmlns:go="http://customooxmlschemas.google.com/" r:id="rId6" roundtripDataSignature="AMtx7mgSe6ArOlqCQPGi/1rPo2Bn9bg6MA=="/>
    </ext>
  </extLst>
</workbook>
</file>

<file path=xl/sharedStrings.xml><?xml version="1.0" encoding="utf-8"?>
<sst xmlns="http://schemas.openxmlformats.org/spreadsheetml/2006/main" count="176" uniqueCount="108">
  <si>
    <t>attention</t>
  </si>
  <si>
    <t>h</t>
  </si>
  <si>
    <t>e</t>
  </si>
  <si>
    <t>l</t>
  </si>
  <si>
    <t>o</t>
  </si>
  <si>
    <t>ma trận 3x4 vì 4: số từ trong từ điển, 3 là số chiều của h</t>
  </si>
  <si>
    <t>b</t>
  </si>
  <si>
    <t>n</t>
  </si>
  <si>
    <t>j</t>
  </si>
  <si>
    <t>u</t>
  </si>
  <si>
    <t>r</t>
  </si>
  <si>
    <t>wxh</t>
  </si>
  <si>
    <t>ENCODER</t>
  </si>
  <si>
    <t>x1</t>
  </si>
  <si>
    <t>wxh*x1</t>
  </si>
  <si>
    <t>no attention</t>
  </si>
  <si>
    <t>wxh*x1 + whh*ht-1 + bias</t>
  </si>
  <si>
    <t>h1 = tanh(wxh*x1 + whh*ht-1 + bias)</t>
  </si>
  <si>
    <t>hh-1=h0</t>
  </si>
  <si>
    <t>whh*ht-1 + bias</t>
  </si>
  <si>
    <t>ma trận 3x3</t>
  </si>
  <si>
    <t>whh</t>
  </si>
  <si>
    <t>bias</t>
  </si>
  <si>
    <t>whx</t>
  </si>
  <si>
    <t>x2</t>
  </si>
  <si>
    <t>wxh*x2</t>
  </si>
  <si>
    <t>ma trận 3x4</t>
  </si>
  <si>
    <t>wxh*x2 + whh*ht-1 + bias</t>
  </si>
  <si>
    <t>h2 = tanh(wxh*x2 + whh*ht-1 + bias)</t>
  </si>
  <si>
    <t>ht-1 = h1</t>
  </si>
  <si>
    <t>x3</t>
  </si>
  <si>
    <t>wxh*x3</t>
  </si>
  <si>
    <t>wxh*x3 + whh*ht-1 + bias</t>
  </si>
  <si>
    <t>h3 = tanh(wxh*x3 + whh*ht-1 + bias)</t>
  </si>
  <si>
    <t>ht = h3</t>
  </si>
  <si>
    <t>whh*ht1</t>
  </si>
  <si>
    <t>whh*ht1 + bias</t>
  </si>
  <si>
    <t>ma trận 4x3: 4 là số từ trong từ điển, 3 là số chiều của h</t>
  </si>
  <si>
    <t>why</t>
  </si>
  <si>
    <t>x4</t>
  </si>
  <si>
    <t>h4 = tanh(wxh*x3 + whh*ht-1 + bias)</t>
  </si>
  <si>
    <t>ht=h3</t>
  </si>
  <si>
    <t>x5</t>
  </si>
  <si>
    <t>h5 = tanh(wxh*x3 + whh*ht-1 + bias)</t>
  </si>
  <si>
    <t>ht=h4</t>
  </si>
  <si>
    <t>DECODER (No attention)</t>
  </si>
  <si>
    <t>context = h5</t>
  </si>
  <si>
    <t>h1 = why * ht</t>
  </si>
  <si>
    <t>res*h</t>
  </si>
  <si>
    <t>exp</t>
  </si>
  <si>
    <t>softmax</t>
  </si>
  <si>
    <t>=&gt; n</t>
  </si>
  <si>
    <t>start</t>
  </si>
  <si>
    <t>h1</t>
  </si>
  <si>
    <t>h2 = why * h1</t>
  </si>
  <si>
    <t>whx*b + why*h1 + bias</t>
  </si>
  <si>
    <t>res*(whx*b + why*h1 + bias)</t>
  </si>
  <si>
    <t>whx * b</t>
  </si>
  <si>
    <t>ATTENTION</t>
  </si>
  <si>
    <t>h2</t>
  </si>
  <si>
    <t>h3</t>
  </si>
  <si>
    <t>h4</t>
  </si>
  <si>
    <t>h5</t>
  </si>
  <si>
    <t>sum h</t>
  </si>
  <si>
    <t>res</t>
  </si>
  <si>
    <t>hidden</t>
  </si>
  <si>
    <t>sumh * why</t>
  </si>
  <si>
    <t xml:space="preserve">y^ </t>
  </si>
  <si>
    <t>predicted</t>
  </si>
  <si>
    <t>Teacher Forcing</t>
  </si>
  <si>
    <t>Non TF</t>
  </si>
  <si>
    <t>x1 = h</t>
  </si>
  <si>
    <t>y^1 =?</t>
  </si>
  <si>
    <t>y1 = e</t>
  </si>
  <si>
    <t>Loss 1 =?</t>
  </si>
  <si>
    <t>x2 = e</t>
  </si>
  <si>
    <t>y^2 =</t>
  </si>
  <si>
    <t>y2 = l</t>
  </si>
  <si>
    <t>"0010"</t>
  </si>
  <si>
    <t>Loss 2 =?</t>
  </si>
  <si>
    <t xml:space="preserve">x3 = l </t>
  </si>
  <si>
    <t>y3 = l</t>
  </si>
  <si>
    <t>x3 = l</t>
  </si>
  <si>
    <t>x3 = "1000"</t>
  </si>
  <si>
    <t>x1 = h (Tf == NONTF)</t>
  </si>
  <si>
    <t>wxh * x1</t>
  </si>
  <si>
    <t>y^1 = why * h1</t>
  </si>
  <si>
    <t>e(y^1)</t>
  </si>
  <si>
    <t>softmax(y^1)</t>
  </si>
  <si>
    <t>actual: e</t>
  </si>
  <si>
    <t>loss 1</t>
  </si>
  <si>
    <t>ht1</t>
  </si>
  <si>
    <t>whh*ht-1</t>
  </si>
  <si>
    <t>predict: h</t>
  </si>
  <si>
    <t>TF</t>
  </si>
  <si>
    <t>wxh * x2</t>
  </si>
  <si>
    <t>wxh*x2 + whh*ht2 + bias</t>
  </si>
  <si>
    <t>h2=tanh</t>
  </si>
  <si>
    <t>y^2 = why*h2</t>
  </si>
  <si>
    <t>e(y2)</t>
  </si>
  <si>
    <t>softmax(y^2)</t>
  </si>
  <si>
    <t>actual: l</t>
  </si>
  <si>
    <t>loss2</t>
  </si>
  <si>
    <t>ht2</t>
  </si>
  <si>
    <t>whh*ht2</t>
  </si>
  <si>
    <t>Non - TF</t>
  </si>
  <si>
    <t>x2 = h</t>
  </si>
  <si>
    <t xml:space="preserve">ht2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</si>
</sst>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8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  <font>
      <sz val="11.0"/>
      <color rgb="FFFF0000"/>
      <name val="Calibri"/>
    </font>
    <font/>
    <font>
      <sz val="11.0"/>
      <color rgb="FF000000"/>
      <name val="Inconsolata"/>
    </font>
    <font>
      <sz val="11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92D050"/>
        <bgColor rgb="FF92D050"/>
      </patternFill>
    </fill>
    <fill>
      <patternFill patternType="solid">
        <fgColor rgb="FFBDD6EE"/>
        <bgColor rgb="FFBDD6EE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C8C8C8"/>
        <bgColor rgb="FFC8C8C8"/>
      </patternFill>
    </fill>
    <fill>
      <patternFill patternType="solid">
        <fgColor rgb="FFAEABAB"/>
        <bgColor rgb="FFAEABAB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1" numFmtId="0" xfId="0" applyAlignment="1" applyFont="1">
      <alignment readingOrder="0"/>
    </xf>
    <xf borderId="0" fillId="0" fontId="3" numFmtId="0" xfId="0" applyAlignment="1" applyFont="1">
      <alignment horizontal="right" readingOrder="0" shrinkToFit="0" wrapText="1"/>
    </xf>
    <xf borderId="0" fillId="0" fontId="4" numFmtId="0" xfId="0" applyFont="1"/>
    <xf borderId="1" fillId="2" fontId="2" numFmtId="0" xfId="0" applyAlignment="1" applyBorder="1" applyFill="1" applyFont="1">
      <alignment horizontal="center"/>
    </xf>
    <xf borderId="2" fillId="0" fontId="5" numFmtId="0" xfId="0" applyBorder="1" applyFont="1"/>
    <xf borderId="3" fillId="0" fontId="5" numFmtId="0" xfId="0" applyBorder="1" applyFont="1"/>
    <xf borderId="4" fillId="2" fontId="2" numFmtId="0" xfId="0" applyBorder="1" applyFont="1"/>
    <xf borderId="5" fillId="3" fontId="2" numFmtId="164" xfId="0" applyBorder="1" applyFill="1" applyFont="1" applyNumberFormat="1"/>
    <xf borderId="0" fillId="0" fontId="5" numFmtId="0" xfId="0" applyAlignment="1" applyFont="1">
      <alignment readingOrder="0"/>
    </xf>
    <xf borderId="5" fillId="4" fontId="2" numFmtId="164" xfId="0" applyBorder="1" applyFill="1" applyFont="1" applyNumberFormat="1"/>
    <xf borderId="5" fillId="5" fontId="2" numFmtId="0" xfId="0" applyBorder="1" applyFill="1" applyFont="1"/>
    <xf borderId="5" fillId="6" fontId="2" numFmtId="164" xfId="0" applyBorder="1" applyFill="1" applyFont="1" applyNumberFormat="1"/>
    <xf borderId="6" fillId="2" fontId="2" numFmtId="0" xfId="0" applyBorder="1" applyFont="1"/>
    <xf borderId="4" fillId="2" fontId="4" numFmtId="0" xfId="0" applyBorder="1" applyFont="1"/>
    <xf borderId="0" fillId="0" fontId="2" numFmtId="164" xfId="0" applyAlignment="1" applyFont="1" applyNumberFormat="1">
      <alignment readingOrder="0"/>
    </xf>
    <xf borderId="1" fillId="2" fontId="2" numFmtId="0" xfId="0" applyAlignment="1" applyBorder="1" applyFont="1">
      <alignment horizontal="center" shrinkToFit="0" wrapText="1"/>
    </xf>
    <xf borderId="0" fillId="0" fontId="1" numFmtId="0" xfId="0" applyFont="1"/>
    <xf borderId="0" fillId="0" fontId="1" numFmtId="164" xfId="0" applyFont="1" applyNumberFormat="1"/>
    <xf borderId="5" fillId="7" fontId="2" numFmtId="164" xfId="0" applyBorder="1" applyFill="1" applyFont="1" applyNumberFormat="1"/>
    <xf borderId="5" fillId="8" fontId="2" numFmtId="0" xfId="0" applyBorder="1" applyFill="1" applyFont="1"/>
    <xf quotePrefix="1" borderId="0" fillId="0" fontId="5" numFmtId="0" xfId="0" applyAlignment="1" applyFont="1">
      <alignment readingOrder="0"/>
    </xf>
    <xf borderId="0" fillId="6" fontId="2" numFmtId="164" xfId="0" applyFont="1" applyNumberFormat="1"/>
    <xf quotePrefix="1" borderId="0" fillId="0" fontId="1" numFmtId="0" xfId="0" applyAlignment="1" applyFont="1">
      <alignment readingOrder="0"/>
    </xf>
    <xf borderId="0" fillId="6" fontId="5" numFmtId="0" xfId="0" applyFont="1"/>
    <xf borderId="0" fillId="9" fontId="6" numFmtId="0" xfId="0" applyFill="1" applyFont="1"/>
    <xf borderId="0" fillId="0" fontId="7" numFmtId="0" xfId="0" applyFont="1"/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4" fillId="0" fontId="2" numFmtId="0" xfId="0" applyAlignment="1" applyBorder="1" applyFont="1">
      <alignment shrinkToFit="0" vertical="bottom" wrapText="0"/>
    </xf>
    <xf borderId="1" fillId="10" fontId="7" numFmtId="0" xfId="0" applyAlignment="1" applyBorder="1" applyFill="1" applyFont="1">
      <alignment horizontal="center"/>
    </xf>
    <xf borderId="0" fillId="0" fontId="7" numFmtId="164" xfId="0" applyFont="1" applyNumberFormat="1"/>
    <xf borderId="7" fillId="10" fontId="7" numFmtId="0" xfId="0" applyBorder="1" applyFont="1"/>
    <xf borderId="8" fillId="10" fontId="7" numFmtId="0" xfId="0" applyBorder="1" applyFont="1"/>
    <xf borderId="0" fillId="0" fontId="2" numFmtId="0" xfId="0" applyFont="1"/>
    <xf borderId="0" fillId="5" fontId="7" numFmtId="0" xfId="0" applyFont="1"/>
    <xf borderId="6" fillId="10" fontId="7" numFmtId="0" xfId="0" applyBorder="1" applyFont="1"/>
    <xf borderId="7" fillId="10" fontId="4" numFmtId="0" xfId="0" applyBorder="1" applyFont="1"/>
    <xf borderId="8" fillId="10" fontId="4" numFmtId="0" xfId="0" applyBorder="1" applyFont="1"/>
    <xf borderId="0" fillId="11" fontId="7" numFmtId="0" xfId="0" applyFill="1" applyFont="1"/>
    <xf borderId="1" fillId="10" fontId="7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7.75"/>
    <col customWidth="1" min="9" max="9" width="13.38"/>
    <col customWidth="1" min="10" max="10" width="18.13"/>
    <col customWidth="1" min="11" max="26" width="7.75"/>
  </cols>
  <sheetData>
    <row r="1">
      <c r="A1" s="1">
        <v>1.0</v>
      </c>
      <c r="B1" s="1">
        <v>0.0</v>
      </c>
      <c r="C1" s="1">
        <v>0.0</v>
      </c>
      <c r="D1" s="1">
        <v>0.0</v>
      </c>
      <c r="E1" s="1">
        <v>0.0</v>
      </c>
      <c r="I1" s="2"/>
      <c r="J1" s="3">
        <v>1.0</v>
      </c>
      <c r="K1" s="3">
        <v>0.0</v>
      </c>
      <c r="L1" s="3">
        <v>0.0</v>
      </c>
      <c r="M1" s="3">
        <v>0.0</v>
      </c>
      <c r="N1" s="3">
        <v>0.0</v>
      </c>
      <c r="O1" s="3">
        <v>0.0</v>
      </c>
      <c r="R1" s="3" t="s">
        <v>0</v>
      </c>
    </row>
    <row r="2">
      <c r="A2" s="1">
        <v>0.0</v>
      </c>
      <c r="B2" s="1">
        <v>1.0</v>
      </c>
      <c r="C2" s="1">
        <v>0.0</v>
      </c>
      <c r="D2" s="1">
        <v>0.0</v>
      </c>
      <c r="E2" s="1">
        <v>0.0</v>
      </c>
      <c r="I2" s="2"/>
      <c r="J2" s="3">
        <v>0.0</v>
      </c>
      <c r="K2" s="3">
        <v>1.0</v>
      </c>
      <c r="L2" s="3">
        <v>0.0</v>
      </c>
      <c r="M2" s="3">
        <v>0.0</v>
      </c>
      <c r="N2" s="3">
        <v>0.0</v>
      </c>
      <c r="O2" s="3">
        <v>0.0</v>
      </c>
      <c r="R2" s="4">
        <v>0.45</v>
      </c>
      <c r="S2" s="4">
        <v>0.34</v>
      </c>
      <c r="T2" s="4">
        <v>0.09</v>
      </c>
      <c r="U2" s="4">
        <v>0.22</v>
      </c>
      <c r="V2" s="4">
        <v>0.93</v>
      </c>
      <c r="W2" s="4">
        <v>0.18</v>
      </c>
    </row>
    <row r="3">
      <c r="A3" s="1">
        <v>0.0</v>
      </c>
      <c r="B3" s="1">
        <v>0.0</v>
      </c>
      <c r="C3" s="1">
        <v>1.0</v>
      </c>
      <c r="D3" s="1">
        <v>1.0</v>
      </c>
      <c r="E3" s="1">
        <v>0.0</v>
      </c>
      <c r="I3" s="2"/>
      <c r="J3" s="3">
        <v>0.0</v>
      </c>
      <c r="K3" s="3">
        <v>0.0</v>
      </c>
      <c r="L3" s="3">
        <v>1.0</v>
      </c>
      <c r="M3" s="3">
        <v>0.0</v>
      </c>
      <c r="N3" s="3">
        <v>0.0</v>
      </c>
      <c r="O3" s="3">
        <v>0.0</v>
      </c>
      <c r="R3" s="4">
        <v>0.96</v>
      </c>
      <c r="S3" s="4">
        <v>0.07</v>
      </c>
      <c r="T3" s="4">
        <v>0.51</v>
      </c>
      <c r="U3" s="4">
        <v>0.79</v>
      </c>
      <c r="V3" s="4">
        <v>0.63</v>
      </c>
      <c r="W3" s="4">
        <v>0.72</v>
      </c>
    </row>
    <row r="4">
      <c r="A4" s="1">
        <v>0.0</v>
      </c>
      <c r="B4" s="1">
        <v>0.0</v>
      </c>
      <c r="C4" s="1">
        <v>0.0</v>
      </c>
      <c r="D4" s="1">
        <v>0.0</v>
      </c>
      <c r="E4" s="1">
        <v>1.0</v>
      </c>
      <c r="I4" s="2"/>
      <c r="J4" s="3">
        <v>0.0</v>
      </c>
      <c r="K4" s="3">
        <v>0.0</v>
      </c>
      <c r="L4" s="3">
        <v>0.0</v>
      </c>
      <c r="M4" s="3">
        <v>1.0</v>
      </c>
      <c r="N4" s="3">
        <v>0.0</v>
      </c>
      <c r="O4" s="3">
        <v>0.0</v>
      </c>
      <c r="R4" s="4">
        <v>0.61</v>
      </c>
      <c r="S4" s="4">
        <v>0.17</v>
      </c>
      <c r="T4" s="4">
        <v>0.93</v>
      </c>
      <c r="U4" s="4">
        <v>0.31</v>
      </c>
      <c r="V4" s="4">
        <v>0.2</v>
      </c>
      <c r="W4" s="4">
        <v>0.1</v>
      </c>
    </row>
    <row r="5">
      <c r="A5" s="5" t="s">
        <v>1</v>
      </c>
      <c r="B5" s="5" t="s">
        <v>2</v>
      </c>
      <c r="C5" s="5" t="s">
        <v>3</v>
      </c>
      <c r="D5" s="5" t="s">
        <v>3</v>
      </c>
      <c r="E5" s="5" t="s">
        <v>4</v>
      </c>
      <c r="I5" s="2"/>
      <c r="J5" s="3">
        <v>0.0</v>
      </c>
      <c r="K5" s="3">
        <v>0.0</v>
      </c>
      <c r="L5" s="3">
        <v>0.0</v>
      </c>
      <c r="M5" s="3">
        <v>0.0</v>
      </c>
      <c r="N5" s="3">
        <v>1.0</v>
      </c>
      <c r="O5" s="3">
        <v>0.0</v>
      </c>
      <c r="R5" s="4">
        <v>0.02</v>
      </c>
      <c r="S5" s="4">
        <v>0.16</v>
      </c>
      <c r="T5" s="4">
        <v>0.08</v>
      </c>
      <c r="U5" s="4">
        <v>0.05</v>
      </c>
      <c r="V5" s="4">
        <v>0.32</v>
      </c>
      <c r="W5" s="4">
        <v>0.18</v>
      </c>
    </row>
    <row r="6">
      <c r="I6" s="2"/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1.0</v>
      </c>
      <c r="R6" s="4">
        <v>0.51</v>
      </c>
      <c r="S6" s="4">
        <v>0.7</v>
      </c>
      <c r="T6" s="4">
        <v>0.34</v>
      </c>
      <c r="U6" s="4">
        <v>0.96</v>
      </c>
      <c r="V6" s="4">
        <v>0.87</v>
      </c>
      <c r="W6" s="4">
        <v>0.09</v>
      </c>
    </row>
    <row r="7">
      <c r="A7" s="1" t="s">
        <v>5</v>
      </c>
      <c r="I7" s="2"/>
      <c r="J7" s="3" t="s">
        <v>6</v>
      </c>
      <c r="K7" s="3" t="s">
        <v>4</v>
      </c>
      <c r="L7" s="3" t="s">
        <v>7</v>
      </c>
      <c r="M7" s="3" t="s">
        <v>8</v>
      </c>
      <c r="N7" s="3" t="s">
        <v>9</v>
      </c>
      <c r="O7" s="3" t="s">
        <v>10</v>
      </c>
      <c r="R7" s="4">
        <v>0.25</v>
      </c>
      <c r="S7" s="4">
        <v>0.95</v>
      </c>
      <c r="T7" s="4">
        <v>0.7</v>
      </c>
      <c r="U7" s="4">
        <v>0.1</v>
      </c>
      <c r="V7" s="4">
        <v>0.18</v>
      </c>
      <c r="W7" s="4">
        <v>0.12</v>
      </c>
    </row>
    <row r="8">
      <c r="A8" s="6" t="s">
        <v>11</v>
      </c>
      <c r="B8" s="7"/>
      <c r="C8" s="7"/>
      <c r="D8" s="8"/>
      <c r="E8" s="3" t="s">
        <v>12</v>
      </c>
      <c r="G8" s="1" t="s">
        <v>13</v>
      </c>
      <c r="I8" s="2" t="s">
        <v>14</v>
      </c>
      <c r="R8" s="3" t="s">
        <v>15</v>
      </c>
    </row>
    <row r="9">
      <c r="A9" s="9">
        <v>0.287027</v>
      </c>
      <c r="B9" s="9">
        <v>0.84606</v>
      </c>
      <c r="C9" s="9">
        <v>0.572392</v>
      </c>
      <c r="D9" s="9">
        <v>0.486813</v>
      </c>
      <c r="F9" s="3" t="s">
        <v>1</v>
      </c>
      <c r="G9" s="1">
        <v>1.0</v>
      </c>
      <c r="I9" s="10">
        <f t="shared" ref="I9:I11" si="1">A9*$G$9+B9*$G$10+C9*$G$11+D9*$G$12</f>
        <v>0.287027</v>
      </c>
      <c r="R9" s="11">
        <v>0.1</v>
      </c>
      <c r="S9" s="11">
        <v>0.37</v>
      </c>
      <c r="T9" s="11">
        <v>0.55</v>
      </c>
    </row>
    <row r="10">
      <c r="A10" s="9">
        <v>0.902874</v>
      </c>
      <c r="B10" s="9">
        <v>0.871522</v>
      </c>
      <c r="C10" s="9">
        <v>0.691079</v>
      </c>
      <c r="D10" s="9">
        <v>0.18998</v>
      </c>
      <c r="G10" s="1">
        <v>0.0</v>
      </c>
      <c r="I10" s="10">
        <f t="shared" si="1"/>
        <v>0.902874</v>
      </c>
      <c r="K10" s="1" t="s">
        <v>16</v>
      </c>
      <c r="M10" s="1" t="s">
        <v>17</v>
      </c>
      <c r="R10" s="11">
        <v>0.06</v>
      </c>
      <c r="S10" s="11">
        <v>0.07</v>
      </c>
      <c r="T10" s="11">
        <v>0.23</v>
      </c>
    </row>
    <row r="11">
      <c r="A11" s="9">
        <v>0.537524</v>
      </c>
      <c r="B11" s="9">
        <v>0.09224</v>
      </c>
      <c r="C11" s="9">
        <v>0.558159</v>
      </c>
      <c r="D11" s="9">
        <v>0.491528</v>
      </c>
      <c r="G11" s="1">
        <v>0.0</v>
      </c>
      <c r="I11" s="10">
        <f t="shared" si="1"/>
        <v>0.537524</v>
      </c>
      <c r="K11" s="12">
        <f t="shared" ref="K11:K13" si="2">I9+I14</f>
        <v>0.854028</v>
      </c>
      <c r="M11" s="13">
        <f t="shared" ref="M11:M13" si="3">TANH(K11)</f>
        <v>0.6931679369</v>
      </c>
      <c r="R11" s="11">
        <v>0.13</v>
      </c>
      <c r="S11" s="3">
        <v>0.76</v>
      </c>
      <c r="T11" s="3">
        <v>0.63</v>
      </c>
    </row>
    <row r="12">
      <c r="G12" s="1">
        <v>0.0</v>
      </c>
      <c r="I12" s="2"/>
      <c r="K12" s="12">
        <f t="shared" si="2"/>
        <v>1.469875</v>
      </c>
      <c r="M12" s="13">
        <f t="shared" si="3"/>
        <v>0.8995536059</v>
      </c>
      <c r="R12" s="11">
        <v>0.03</v>
      </c>
      <c r="S12" s="3">
        <v>0.2</v>
      </c>
      <c r="T12" s="3">
        <v>0.24</v>
      </c>
    </row>
    <row r="13">
      <c r="G13" s="3" t="s">
        <v>18</v>
      </c>
      <c r="I13" s="2" t="s">
        <v>19</v>
      </c>
      <c r="K13" s="12">
        <f t="shared" si="2"/>
        <v>1.104525</v>
      </c>
      <c r="M13" s="13">
        <f t="shared" si="3"/>
        <v>0.8021185304</v>
      </c>
      <c r="R13" s="3">
        <v>0.81</v>
      </c>
      <c r="S13" s="3">
        <v>0.21</v>
      </c>
      <c r="T13" s="3">
        <v>0.29</v>
      </c>
    </row>
    <row r="14">
      <c r="A14" s="1" t="s">
        <v>20</v>
      </c>
      <c r="G14" s="13">
        <v>0.0</v>
      </c>
      <c r="I14" s="14">
        <f t="shared" ref="I14:I16" si="4">A16*$G$14+B16*$G$15+C16*$G$16 + $D$16</f>
        <v>0.567001</v>
      </c>
      <c r="R14" s="3">
        <v>0.63</v>
      </c>
      <c r="S14" s="3">
        <v>0.91</v>
      </c>
      <c r="T14" s="3">
        <v>0.11</v>
      </c>
    </row>
    <row r="15">
      <c r="A15" s="6" t="s">
        <v>21</v>
      </c>
      <c r="B15" s="7"/>
      <c r="C15" s="8"/>
      <c r="D15" s="15" t="s">
        <v>22</v>
      </c>
      <c r="G15" s="13">
        <v>0.0</v>
      </c>
      <c r="I15" s="14">
        <f t="shared" si="4"/>
        <v>0.567001</v>
      </c>
    </row>
    <row r="16">
      <c r="A16" s="16">
        <v>0.427043</v>
      </c>
      <c r="B16" s="16">
        <v>0.17</v>
      </c>
      <c r="C16" s="16">
        <v>0.23</v>
      </c>
      <c r="D16" s="15">
        <v>0.567001</v>
      </c>
      <c r="G16" s="13">
        <v>0.0</v>
      </c>
      <c r="I16" s="14">
        <f t="shared" si="4"/>
        <v>0.567001</v>
      </c>
      <c r="R16" s="11" t="s">
        <v>23</v>
      </c>
    </row>
    <row r="17">
      <c r="A17" s="16">
        <v>0.33</v>
      </c>
      <c r="B17" s="16">
        <v>0.12</v>
      </c>
      <c r="C17" s="16">
        <v>0.4</v>
      </c>
      <c r="R17" s="3">
        <v>1.0</v>
      </c>
      <c r="S17" s="3">
        <v>0.56</v>
      </c>
      <c r="T17" s="3">
        <v>0.31</v>
      </c>
      <c r="U17" s="3">
        <v>0.17</v>
      </c>
      <c r="V17" s="3">
        <v>0.23</v>
      </c>
      <c r="W17" s="3">
        <v>0.88</v>
      </c>
    </row>
    <row r="18">
      <c r="A18" s="16">
        <v>0.8</v>
      </c>
      <c r="B18" s="16">
        <v>0.66</v>
      </c>
      <c r="C18" s="16">
        <v>0.9</v>
      </c>
      <c r="R18" s="3">
        <v>0.84</v>
      </c>
      <c r="S18" s="3">
        <v>0.39</v>
      </c>
      <c r="T18" s="3">
        <v>0.02</v>
      </c>
      <c r="U18" s="3">
        <v>0.89</v>
      </c>
      <c r="V18" s="3">
        <v>0.03</v>
      </c>
      <c r="W18" s="3">
        <v>0.31</v>
      </c>
    </row>
    <row r="19">
      <c r="F19" s="3" t="s">
        <v>2</v>
      </c>
      <c r="G19" s="1" t="s">
        <v>24</v>
      </c>
      <c r="I19" s="2" t="s">
        <v>25</v>
      </c>
      <c r="R19" s="3">
        <v>0.82</v>
      </c>
      <c r="S19" s="3">
        <v>0.84</v>
      </c>
      <c r="T19" s="3">
        <v>0.1</v>
      </c>
      <c r="U19" s="11">
        <v>0.78</v>
      </c>
      <c r="V19" s="3">
        <v>0.05</v>
      </c>
      <c r="W19" s="3">
        <v>0.48</v>
      </c>
    </row>
    <row r="20">
      <c r="G20" s="1">
        <v>0.0</v>
      </c>
      <c r="I20" s="10">
        <f t="shared" ref="I20:I22" si="5">A23*$G$20+B23*$G$21+C23*$G$22+D23*$G$23</f>
        <v>0.84606</v>
      </c>
    </row>
    <row r="21" ht="15.75" customHeight="1">
      <c r="A21" s="1" t="s">
        <v>26</v>
      </c>
      <c r="G21" s="1">
        <v>1.0</v>
      </c>
      <c r="I21" s="10">
        <f t="shared" si="5"/>
        <v>0.871522</v>
      </c>
    </row>
    <row r="22" ht="15.75" customHeight="1">
      <c r="A22" s="6" t="s">
        <v>11</v>
      </c>
      <c r="B22" s="7"/>
      <c r="C22" s="7"/>
      <c r="D22" s="8"/>
      <c r="G22" s="1">
        <v>0.0</v>
      </c>
      <c r="I22" s="10">
        <f t="shared" si="5"/>
        <v>0.09224</v>
      </c>
      <c r="K22" s="1" t="s">
        <v>27</v>
      </c>
      <c r="N22" s="1" t="s">
        <v>28</v>
      </c>
    </row>
    <row r="23" ht="15.75" customHeight="1">
      <c r="A23" s="9">
        <v>0.287027</v>
      </c>
      <c r="B23" s="9">
        <v>0.84606</v>
      </c>
      <c r="C23" s="9">
        <v>0.572392</v>
      </c>
      <c r="D23" s="9">
        <v>0.486813</v>
      </c>
      <c r="G23" s="1">
        <v>0.0</v>
      </c>
      <c r="I23" s="2"/>
      <c r="K23" s="12">
        <f t="shared" ref="K23:K25" si="6">I20+I25</f>
        <v>2.04648489</v>
      </c>
      <c r="N23" s="13">
        <f t="shared" ref="N23:N25" si="7">TANH(K23)</f>
        <v>0.9671687494</v>
      </c>
    </row>
    <row r="24" ht="15.75" customHeight="1">
      <c r="A24" s="9">
        <v>0.902874</v>
      </c>
      <c r="B24" s="9">
        <v>0.871522</v>
      </c>
      <c r="C24" s="9">
        <v>0.691079</v>
      </c>
      <c r="D24" s="9">
        <v>0.18998</v>
      </c>
      <c r="G24" s="1" t="s">
        <v>29</v>
      </c>
      <c r="I24" s="2" t="s">
        <v>19</v>
      </c>
      <c r="K24" s="12">
        <f t="shared" si="6"/>
        <v>2.096062264</v>
      </c>
      <c r="N24" s="13">
        <f t="shared" si="7"/>
        <v>0.9702217914</v>
      </c>
    </row>
    <row r="25" ht="15.75" customHeight="1">
      <c r="A25" s="9">
        <v>0.537524</v>
      </c>
      <c r="B25" s="9">
        <v>0.09224</v>
      </c>
      <c r="C25" s="9">
        <v>0.558159</v>
      </c>
      <c r="D25" s="9">
        <v>0.491528</v>
      </c>
      <c r="G25" s="13">
        <f t="shared" ref="G25:G27" si="8">TANH(K11)</f>
        <v>0.6931679369</v>
      </c>
      <c r="I25" s="14">
        <f t="shared" ref="I25:I27" si="9">A31*$G$25+B31*$G$26+C31*$G$27 + $D$31</f>
        <v>1.20042489</v>
      </c>
      <c r="K25" s="12">
        <f t="shared" si="6"/>
        <v>2.529387407</v>
      </c>
      <c r="N25" s="13">
        <f t="shared" si="7"/>
        <v>0.9873735426</v>
      </c>
    </row>
    <row r="26" ht="15.75" customHeight="1">
      <c r="G26" s="13">
        <f t="shared" si="8"/>
        <v>0.8995536059</v>
      </c>
      <c r="I26" s="14">
        <f t="shared" si="9"/>
        <v>1.224540264</v>
      </c>
    </row>
    <row r="27" ht="15.75" customHeight="1">
      <c r="G27" s="13">
        <f t="shared" si="8"/>
        <v>0.8021185304</v>
      </c>
      <c r="I27" s="14">
        <f t="shared" si="9"/>
        <v>2.437147407</v>
      </c>
    </row>
    <row r="28" ht="15.75" customHeight="1">
      <c r="I28" s="2"/>
    </row>
    <row r="29" ht="15.75" customHeight="1">
      <c r="A29" s="1" t="s">
        <v>20</v>
      </c>
      <c r="F29" s="3" t="s">
        <v>3</v>
      </c>
      <c r="G29" s="3" t="s">
        <v>30</v>
      </c>
      <c r="I29" s="17" t="s">
        <v>31</v>
      </c>
    </row>
    <row r="30" ht="15.75" customHeight="1">
      <c r="A30" s="18" t="s">
        <v>21</v>
      </c>
      <c r="B30" s="7"/>
      <c r="C30" s="8"/>
      <c r="D30" s="15" t="s">
        <v>22</v>
      </c>
      <c r="G30" s="11">
        <v>0.0</v>
      </c>
      <c r="I30" s="19">
        <f t="array" ref="I30:I32">mmult(A9:D11,G30:G33)</f>
        <v>0.572392</v>
      </c>
      <c r="K30" s="3" t="s">
        <v>32</v>
      </c>
      <c r="N30" s="3" t="s">
        <v>33</v>
      </c>
    </row>
    <row r="31" ht="15.75" customHeight="1">
      <c r="A31" s="16">
        <v>0.427043</v>
      </c>
      <c r="B31" s="16">
        <v>0.17</v>
      </c>
      <c r="C31" s="16">
        <v>0.23</v>
      </c>
      <c r="D31" s="15">
        <v>0.567001</v>
      </c>
      <c r="G31" s="3">
        <v>0.0</v>
      </c>
      <c r="I31" s="19">
        <v>0.691079</v>
      </c>
      <c r="K31" s="20">
        <f t="shared" ref="K31:K33" si="10">I30+J35</f>
        <v>1.944449264</v>
      </c>
      <c r="N31" s="19">
        <f t="shared" ref="N31:N33" si="11">tanh(K31)</f>
        <v>0.9598853058</v>
      </c>
    </row>
    <row r="32" ht="15.75" customHeight="1">
      <c r="A32" s="16">
        <v>0.33</v>
      </c>
      <c r="B32" s="16">
        <v>0.12</v>
      </c>
      <c r="C32" s="16">
        <v>0.4</v>
      </c>
      <c r="G32" s="3">
        <v>1.0</v>
      </c>
      <c r="I32" s="19">
        <v>0.558159</v>
      </c>
      <c r="K32" s="20">
        <f t="shared" si="10"/>
        <v>2.088621719</v>
      </c>
      <c r="N32" s="19">
        <f t="shared" si="11"/>
        <v>0.969782091</v>
      </c>
    </row>
    <row r="33" ht="15.75" customHeight="1">
      <c r="A33" s="16">
        <v>0.8</v>
      </c>
      <c r="B33" s="16">
        <v>0.66</v>
      </c>
      <c r="C33" s="16">
        <v>0.9</v>
      </c>
      <c r="G33" s="3">
        <v>0.0</v>
      </c>
      <c r="K33" s="20">
        <f t="shared" si="10"/>
        <v>3.42787757</v>
      </c>
      <c r="N33" s="19">
        <f t="shared" si="11"/>
        <v>0.9978954651</v>
      </c>
    </row>
    <row r="34" ht="15.75" customHeight="1">
      <c r="G34" s="3" t="s">
        <v>34</v>
      </c>
      <c r="I34" s="17" t="s">
        <v>35</v>
      </c>
      <c r="J34" s="17" t="s">
        <v>36</v>
      </c>
      <c r="L34" s="1"/>
    </row>
    <row r="35" ht="15.75" customHeight="1">
      <c r="A35" s="1" t="s">
        <v>37</v>
      </c>
      <c r="G35" s="13">
        <f t="shared" ref="G35:G37" si="12">TANH(K23)</f>
        <v>0.9671687494</v>
      </c>
      <c r="I35" s="21">
        <f t="array" ref="I35:I37">mmult(A16:C18,G35:G37)</f>
        <v>0.8050562636</v>
      </c>
      <c r="J35" s="20">
        <f t="shared" ref="J35:J37" si="13">I35+$D$31</f>
        <v>1.372057264</v>
      </c>
      <c r="L35" s="22"/>
    </row>
    <row r="36" ht="15.75" customHeight="1">
      <c r="A36" s="6" t="s">
        <v>38</v>
      </c>
      <c r="B36" s="7"/>
      <c r="C36" s="8"/>
      <c r="G36" s="13">
        <f t="shared" si="12"/>
        <v>0.9702217914</v>
      </c>
      <c r="I36" s="21">
        <v>0.830541719310694</v>
      </c>
      <c r="J36" s="20">
        <f t="shared" si="13"/>
        <v>1.397542719</v>
      </c>
      <c r="L36" s="22"/>
    </row>
    <row r="37" ht="15.75" customHeight="1">
      <c r="A37" s="9">
        <v>0.37168</v>
      </c>
      <c r="B37" s="9">
        <v>0.974829459</v>
      </c>
      <c r="C37" s="9">
        <v>0.830034886</v>
      </c>
      <c r="G37" s="13">
        <f t="shared" si="12"/>
        <v>0.9873735426</v>
      </c>
      <c r="I37" s="21">
        <v>2.302717570175805</v>
      </c>
      <c r="J37" s="20">
        <f t="shared" si="13"/>
        <v>2.86971857</v>
      </c>
      <c r="L37" s="22"/>
    </row>
    <row r="38" ht="15.75" customHeight="1">
      <c r="A38" s="9">
        <v>0.39141</v>
      </c>
      <c r="B38" s="9">
        <v>0.282585823</v>
      </c>
      <c r="C38" s="9">
        <v>0.659835709</v>
      </c>
      <c r="I38" s="21"/>
      <c r="L38" s="22"/>
    </row>
    <row r="39" ht="15.75" customHeight="1">
      <c r="A39" s="9">
        <v>0.64985</v>
      </c>
      <c r="B39" s="9">
        <v>0.09821557</v>
      </c>
      <c r="C39" s="9">
        <v>0.334287084</v>
      </c>
    </row>
    <row r="40" ht="15.75" customHeight="1">
      <c r="A40" s="9">
        <v>0.91266</v>
      </c>
      <c r="B40" s="9">
        <v>0.32581642</v>
      </c>
      <c r="C40" s="9">
        <v>0.144630018</v>
      </c>
      <c r="F40" s="3" t="s">
        <v>3</v>
      </c>
      <c r="G40" s="11" t="s">
        <v>39</v>
      </c>
      <c r="I40" s="17" t="s">
        <v>31</v>
      </c>
    </row>
    <row r="41" ht="15.75" customHeight="1">
      <c r="G41" s="11">
        <v>0.0</v>
      </c>
      <c r="I41" s="19">
        <f t="array" ref="I41:I43">mmult(A9:D11,G41:G44)</f>
        <v>0.572392</v>
      </c>
      <c r="K41" s="3" t="s">
        <v>32</v>
      </c>
      <c r="N41" s="3" t="s">
        <v>40</v>
      </c>
    </row>
    <row r="42" ht="15.75" customHeight="1">
      <c r="G42" s="11">
        <v>0.0</v>
      </c>
      <c r="I42" s="19">
        <v>0.691079</v>
      </c>
      <c r="K42" s="20">
        <f t="shared" ref="K42:K44" si="14">I41+J46</f>
        <v>1.943684213</v>
      </c>
      <c r="N42" s="19">
        <f t="shared" ref="N42:N44" si="15">tanh(K42)</f>
        <v>0.9598251132</v>
      </c>
    </row>
    <row r="43" ht="15.75" customHeight="1">
      <c r="A43" s="3" t="s">
        <v>38</v>
      </c>
      <c r="G43" s="11">
        <v>1.0</v>
      </c>
      <c r="I43" s="19">
        <v>0.558159</v>
      </c>
      <c r="K43" s="20">
        <f t="shared" si="14"/>
        <v>2.090374188</v>
      </c>
      <c r="N43" s="19">
        <f t="shared" si="15"/>
        <v>0.9698862255</v>
      </c>
    </row>
    <row r="44" ht="15.75" customHeight="1">
      <c r="A44" s="3">
        <v>0.24</v>
      </c>
      <c r="B44" s="3">
        <v>0.15</v>
      </c>
      <c r="C44" s="3">
        <v>0.09</v>
      </c>
      <c r="G44" s="11">
        <v>0.0</v>
      </c>
      <c r="K44" s="20">
        <f t="shared" si="14"/>
        <v>3.431230343</v>
      </c>
      <c r="N44" s="19">
        <f t="shared" si="15"/>
        <v>0.9979095152</v>
      </c>
    </row>
    <row r="45" ht="15.75" customHeight="1">
      <c r="A45" s="3">
        <v>0.35</v>
      </c>
      <c r="B45" s="3">
        <v>0.35</v>
      </c>
      <c r="C45" s="3">
        <v>0.57</v>
      </c>
      <c r="G45" s="11" t="s">
        <v>41</v>
      </c>
      <c r="I45" s="17" t="s">
        <v>35</v>
      </c>
      <c r="J45" s="17" t="s">
        <v>36</v>
      </c>
      <c r="L45" s="1"/>
    </row>
    <row r="46" ht="15.75" customHeight="1">
      <c r="A46" s="3">
        <v>0.54</v>
      </c>
      <c r="B46" s="3">
        <v>0.52</v>
      </c>
      <c r="C46" s="3">
        <v>0.35</v>
      </c>
      <c r="G46" s="19">
        <v>0.9598853058075346</v>
      </c>
      <c r="I46" s="21">
        <f t="array" ref="I46:I48">mmult(A16:C18,G46:G48)</f>
        <v>0.8042912131</v>
      </c>
      <c r="J46" s="20">
        <f t="shared" ref="J46:J48" si="16">I46+$D$31</f>
        <v>1.371292213</v>
      </c>
      <c r="L46" s="22"/>
    </row>
    <row r="47" ht="15.75" customHeight="1">
      <c r="G47" s="19">
        <v>0.9697820909576219</v>
      </c>
      <c r="I47" s="21">
        <v>0.8322941878670991</v>
      </c>
      <c r="J47" s="20">
        <f t="shared" si="16"/>
        <v>1.399295188</v>
      </c>
      <c r="L47" s="22"/>
    </row>
    <row r="48" ht="15.75" customHeight="1">
      <c r="G48" s="19">
        <v>0.9978954650892448</v>
      </c>
      <c r="I48" s="21">
        <v>2.3060703432583787</v>
      </c>
      <c r="J48" s="20">
        <f t="shared" si="16"/>
        <v>2.873071343</v>
      </c>
      <c r="L48" s="22"/>
    </row>
    <row r="49" ht="15.75" customHeight="1">
      <c r="I49" s="2"/>
    </row>
    <row r="50" ht="15.75" customHeight="1">
      <c r="F50" s="11" t="s">
        <v>4</v>
      </c>
      <c r="G50" s="11" t="s">
        <v>42</v>
      </c>
      <c r="I50" s="17" t="s">
        <v>31</v>
      </c>
    </row>
    <row r="51" ht="15.75" customHeight="1">
      <c r="G51" s="3">
        <v>0.0</v>
      </c>
      <c r="I51" s="19">
        <f t="array" ref="I51:I53">mmult(A9:D11,G51:G54)</f>
        <v>0.486813</v>
      </c>
      <c r="K51" s="3" t="s">
        <v>32</v>
      </c>
      <c r="N51" s="3" t="s">
        <v>43</v>
      </c>
    </row>
    <row r="52" ht="15.75" customHeight="1">
      <c r="G52" s="3">
        <v>0.0</v>
      </c>
      <c r="I52" s="19">
        <v>0.18998</v>
      </c>
      <c r="K52" s="20">
        <f t="shared" ref="K52:K54" si="17">I51+J56</f>
        <v>1.858105213</v>
      </c>
      <c r="N52" s="19">
        <f t="shared" ref="N52:N54" si="18">tanh(K52)</f>
        <v>0.9525034432</v>
      </c>
    </row>
    <row r="53" ht="15.75" customHeight="1">
      <c r="G53" s="11">
        <v>0.0</v>
      </c>
      <c r="I53" s="19">
        <v>0.491528</v>
      </c>
      <c r="K53" s="20">
        <f t="shared" si="17"/>
        <v>1.589275188</v>
      </c>
      <c r="N53" s="19">
        <f t="shared" si="18"/>
        <v>0.920038126</v>
      </c>
    </row>
    <row r="54" ht="15.75" customHeight="1">
      <c r="G54" s="11">
        <v>1.0</v>
      </c>
      <c r="K54" s="20">
        <f t="shared" si="17"/>
        <v>3.364599343</v>
      </c>
      <c r="N54" s="19">
        <f t="shared" si="18"/>
        <v>0.9976118739</v>
      </c>
    </row>
    <row r="55" ht="15.75" customHeight="1">
      <c r="G55" s="11" t="s">
        <v>44</v>
      </c>
      <c r="I55" s="17" t="s">
        <v>35</v>
      </c>
      <c r="J55" s="17" t="s">
        <v>36</v>
      </c>
      <c r="L55" s="1"/>
    </row>
    <row r="56" ht="15.75" customHeight="1">
      <c r="G56" s="19">
        <v>0.9598853058075346</v>
      </c>
      <c r="I56" s="21">
        <f t="array" ref="I56:I58">mmult(A16:C18,G56:G58)</f>
        <v>0.8042912131</v>
      </c>
      <c r="J56" s="20">
        <f t="shared" ref="J56:J58" si="19">I56+$D$31</f>
        <v>1.371292213</v>
      </c>
      <c r="L56" s="22"/>
    </row>
    <row r="57" ht="15.75" customHeight="1">
      <c r="G57" s="19">
        <v>0.9697820909576219</v>
      </c>
      <c r="I57" s="21">
        <v>0.8322941878670991</v>
      </c>
      <c r="J57" s="20">
        <f t="shared" si="19"/>
        <v>1.399295188</v>
      </c>
      <c r="L57" s="22"/>
    </row>
    <row r="58" ht="15.75" customHeight="1">
      <c r="G58" s="19">
        <v>0.9978954650892448</v>
      </c>
      <c r="I58" s="21">
        <v>2.3060703432583787</v>
      </c>
      <c r="J58" s="20">
        <f t="shared" si="19"/>
        <v>2.873071343</v>
      </c>
      <c r="L58" s="22"/>
    </row>
    <row r="59" ht="15.75" customHeight="1">
      <c r="E59" s="11" t="s">
        <v>45</v>
      </c>
      <c r="I59" s="2"/>
    </row>
    <row r="60" ht="15.75" customHeight="1">
      <c r="G60" s="11" t="s">
        <v>46</v>
      </c>
      <c r="I60" s="17" t="s">
        <v>47</v>
      </c>
      <c r="K60" s="11" t="s">
        <v>48</v>
      </c>
      <c r="N60" s="3" t="s">
        <v>49</v>
      </c>
      <c r="O60" s="3" t="s">
        <v>50</v>
      </c>
      <c r="Q60" s="23" t="s">
        <v>51</v>
      </c>
    </row>
    <row r="61" ht="15.75" customHeight="1">
      <c r="G61" s="19">
        <v>0.9525034432445003</v>
      </c>
      <c r="I61" s="24">
        <f t="array" ref="I61:I63">mmult(A44:C46,G61:G63)</f>
        <v>0.4563916139</v>
      </c>
      <c r="K61" s="19">
        <f t="array" ref="K61:K66">mmult(R9:T14,I61:I63)</f>
        <v>1.236594351</v>
      </c>
      <c r="N61" s="19">
        <f t="shared" ref="N61:N66" si="20">EXP(K61)</f>
        <v>3.443864876</v>
      </c>
      <c r="O61" s="19">
        <f t="shared" ref="O61:O66" si="21">N61 / $N$67</f>
        <v>0.168081335</v>
      </c>
      <c r="Q61" s="3">
        <v>1.0</v>
      </c>
    </row>
    <row r="62" ht="15.75" customHeight="1">
      <c r="G62" s="19">
        <v>0.9200381259764931</v>
      </c>
      <c r="I62" s="24">
        <v>1.2240283173548576</v>
      </c>
      <c r="K62" s="19">
        <v>0.4217107224177945</v>
      </c>
      <c r="N62" s="19">
        <f t="shared" si="20"/>
        <v>1.524567438</v>
      </c>
      <c r="O62" s="19">
        <f t="shared" si="21"/>
        <v>0.0744080675</v>
      </c>
      <c r="Q62" s="3">
        <v>0.0</v>
      </c>
    </row>
    <row r="63" ht="15.75" customHeight="1">
      <c r="G63" s="19">
        <v>0.9976118739079126</v>
      </c>
      <c r="I63" s="24">
        <v>1.341935840727576</v>
      </c>
      <c r="K63" s="19">
        <v>1.8350120106585575</v>
      </c>
      <c r="N63" s="19">
        <f t="shared" si="20"/>
        <v>6.265209394</v>
      </c>
      <c r="O63" s="19">
        <f t="shared" si="21"/>
        <v>0.3057799294</v>
      </c>
      <c r="Q63" s="3">
        <v>0.0</v>
      </c>
    </row>
    <row r="64" ht="15.75" customHeight="1">
      <c r="G64" s="11" t="s">
        <v>52</v>
      </c>
      <c r="K64" s="19">
        <v>0.5805620136633958</v>
      </c>
      <c r="N64" s="19">
        <f t="shared" si="20"/>
        <v>1.787042491</v>
      </c>
      <c r="O64" s="19">
        <f t="shared" si="21"/>
        <v>0.08721842996</v>
      </c>
      <c r="Q64" s="3">
        <v>0.0</v>
      </c>
    </row>
    <row r="65" ht="15.75" customHeight="1">
      <c r="G65" s="11">
        <v>0.0</v>
      </c>
      <c r="I65" s="3">
        <v>0.0</v>
      </c>
      <c r="K65" s="19">
        <v>1.0158845477362788</v>
      </c>
      <c r="N65" s="19">
        <f t="shared" si="20"/>
        <v>2.761805266</v>
      </c>
      <c r="O65" s="19">
        <f t="shared" si="21"/>
        <v>0.1347927206</v>
      </c>
      <c r="Q65" s="3">
        <v>0.0</v>
      </c>
    </row>
    <row r="66" ht="15.75" customHeight="1">
      <c r="G66" s="11">
        <v>0.0</v>
      </c>
      <c r="I66" s="3">
        <v>0.0</v>
      </c>
      <c r="K66" s="19">
        <v>1.5490054280468797</v>
      </c>
      <c r="N66" s="19">
        <f t="shared" si="20"/>
        <v>4.706786616</v>
      </c>
      <c r="O66" s="19">
        <f t="shared" si="21"/>
        <v>0.2297195175</v>
      </c>
      <c r="Q66" s="3">
        <v>0.0</v>
      </c>
    </row>
    <row r="67" ht="15.75" customHeight="1">
      <c r="G67" s="11">
        <v>0.0</v>
      </c>
      <c r="I67" s="11">
        <v>0.0</v>
      </c>
      <c r="N67" s="19">
        <f>sum(N61:N66)</f>
        <v>20.48927608</v>
      </c>
    </row>
    <row r="68" ht="15.75" customHeight="1">
      <c r="G68" s="11">
        <v>0.0</v>
      </c>
    </row>
    <row r="69" ht="15.75" customHeight="1">
      <c r="G69" s="11">
        <v>0.0</v>
      </c>
    </row>
    <row r="70" ht="15.75" customHeight="1">
      <c r="G70" s="3">
        <v>0.0</v>
      </c>
    </row>
    <row r="71" ht="15.75" customHeight="1"/>
    <row r="72" ht="15.75" customHeight="1">
      <c r="F72" s="17"/>
      <c r="G72" s="3" t="s">
        <v>53</v>
      </c>
      <c r="I72" s="17" t="s">
        <v>54</v>
      </c>
      <c r="J72" s="3" t="s">
        <v>55</v>
      </c>
      <c r="K72" s="3" t="s">
        <v>56</v>
      </c>
      <c r="N72" s="11" t="s">
        <v>49</v>
      </c>
      <c r="O72" s="11" t="s">
        <v>50</v>
      </c>
      <c r="Q72" s="25" t="s">
        <v>51</v>
      </c>
    </row>
    <row r="73" ht="15.75" customHeight="1">
      <c r="F73" s="17"/>
      <c r="G73" s="26">
        <v>0.45639161392686617</v>
      </c>
      <c r="I73" s="24">
        <f t="array" ref="I73:I75">mmult(A44:C46,G73:G75)</f>
        <v>0.4139124606</v>
      </c>
      <c r="J73" s="20">
        <f t="shared" ref="J73:J75" si="22"> I73+I77+$D$31</f>
        <v>1.980913461</v>
      </c>
      <c r="K73" s="19">
        <f t="array" ref="K73:K78">mmult(R9:T14,J73:J75)</f>
        <v>2.726103973</v>
      </c>
      <c r="N73" s="19">
        <f t="shared" ref="N73:N78" si="23">EXP(K73)</f>
        <v>15.2732659</v>
      </c>
      <c r="O73" s="19">
        <f t="shared" ref="O73:O78" si="24">N73 / $N$79</f>
        <v>0.09648300706</v>
      </c>
    </row>
    <row r="74" ht="15.75" customHeight="1">
      <c r="G74" s="26">
        <v>1.2240283173548576</v>
      </c>
      <c r="I74" s="24">
        <v>1.3530504051633216</v>
      </c>
      <c r="J74" s="20">
        <f t="shared" si="22"/>
        <v>2.760051405</v>
      </c>
      <c r="K74" s="19">
        <v>0.9421720963820297</v>
      </c>
      <c r="N74" s="19">
        <f t="shared" si="23"/>
        <v>2.565547988</v>
      </c>
      <c r="O74" s="19">
        <f t="shared" si="24"/>
        <v>0.01620686671</v>
      </c>
    </row>
    <row r="75" ht="15.75" customHeight="1">
      <c r="G75" s="26">
        <v>1.341935840727576</v>
      </c>
      <c r="I75" s="24">
        <v>1.3526237407996853</v>
      </c>
      <c r="J75" s="20">
        <f t="shared" si="22"/>
        <v>2.739624741</v>
      </c>
      <c r="K75" s="19">
        <v>4.0811214045073765</v>
      </c>
      <c r="N75" s="19">
        <f t="shared" si="23"/>
        <v>59.21183305</v>
      </c>
      <c r="O75" s="19">
        <f t="shared" si="24"/>
        <v>0.3740480748</v>
      </c>
    </row>
    <row r="76" ht="15.75" customHeight="1">
      <c r="I76" s="17" t="s">
        <v>57</v>
      </c>
      <c r="K76" s="19">
        <v>1.2689476226429235</v>
      </c>
      <c r="N76" s="19">
        <f t="shared" si="23"/>
        <v>3.557107173</v>
      </c>
      <c r="O76" s="19">
        <f t="shared" si="24"/>
        <v>0.02247066205</v>
      </c>
    </row>
    <row r="77" ht="15.75" customHeight="1">
      <c r="F77" s="3" t="s">
        <v>6</v>
      </c>
      <c r="G77" s="11">
        <v>1.0</v>
      </c>
      <c r="I77" s="2">
        <f t="array" ref="I77:I79">mmult(R17:W19,G77:G82)</f>
        <v>1</v>
      </c>
      <c r="K77" s="19">
        <v>2.9786418730112443</v>
      </c>
      <c r="N77" s="19">
        <f t="shared" si="23"/>
        <v>19.66109624</v>
      </c>
      <c r="O77" s="19">
        <f t="shared" si="24"/>
        <v>0.1242014445</v>
      </c>
    </row>
    <row r="78" ht="15.75" customHeight="1">
      <c r="G78" s="11">
        <v>0.0</v>
      </c>
      <c r="I78" s="2">
        <v>0.84</v>
      </c>
      <c r="K78" s="19">
        <v>4.0609809803716175</v>
      </c>
      <c r="N78" s="19">
        <f t="shared" si="23"/>
        <v>58.03121064</v>
      </c>
      <c r="O78" s="19">
        <f t="shared" si="24"/>
        <v>0.3665899449</v>
      </c>
    </row>
    <row r="79" ht="15.75" customHeight="1">
      <c r="G79" s="3">
        <v>0.0</v>
      </c>
      <c r="I79" s="2">
        <v>0.82</v>
      </c>
      <c r="N79" s="19">
        <f>sum(N73:N78)</f>
        <v>158.300061</v>
      </c>
    </row>
    <row r="80" ht="15.75" customHeight="1">
      <c r="G80" s="3">
        <v>0.0</v>
      </c>
      <c r="I80" s="2"/>
    </row>
    <row r="81" ht="15.75" customHeight="1">
      <c r="G81" s="3">
        <v>0.0</v>
      </c>
      <c r="I81" s="2"/>
    </row>
    <row r="82" ht="15.75" customHeight="1">
      <c r="G82" s="3">
        <v>0.0</v>
      </c>
      <c r="I82" s="2"/>
    </row>
    <row r="83" ht="15.75" customHeight="1">
      <c r="E83" s="3" t="s">
        <v>58</v>
      </c>
      <c r="L83" s="3" t="s">
        <v>53</v>
      </c>
      <c r="M83" s="3" t="s">
        <v>59</v>
      </c>
      <c r="N83" s="3" t="s">
        <v>60</v>
      </c>
      <c r="O83" s="3" t="s">
        <v>61</v>
      </c>
      <c r="P83" s="3" t="s">
        <v>62</v>
      </c>
      <c r="Q83" s="11" t="s">
        <v>63</v>
      </c>
      <c r="R83" s="3" t="s">
        <v>64</v>
      </c>
      <c r="S83" s="3" t="s">
        <v>49</v>
      </c>
      <c r="T83" s="3" t="s">
        <v>50</v>
      </c>
      <c r="U83" s="25" t="s">
        <v>51</v>
      </c>
    </row>
    <row r="84" ht="15.75" customHeight="1">
      <c r="E84" s="3" t="s">
        <v>46</v>
      </c>
      <c r="G84" s="17" t="s">
        <v>47</v>
      </c>
      <c r="H84" s="3" t="s">
        <v>65</v>
      </c>
      <c r="I84" s="11" t="s">
        <v>0</v>
      </c>
      <c r="J84" s="3" t="s">
        <v>50</v>
      </c>
      <c r="L84" s="19">
        <f>$J$85 * $M$11</f>
        <v>0.118954461</v>
      </c>
      <c r="M84" s="19">
        <f t="shared" ref="M84:M86" si="25">$J$86 * $N23</f>
        <v>0.2010853558</v>
      </c>
      <c r="N84" s="19">
        <f t="shared" ref="N84:N86" si="26">$J$87 * N31</f>
        <v>0.1998798437</v>
      </c>
      <c r="O84" s="19">
        <f t="shared" ref="O84:O86" si="27">$J$88 * N42</f>
        <v>0.1998723221</v>
      </c>
      <c r="P84" s="19">
        <f t="shared" ref="P84:P86" si="28">$J$89 * N52</f>
        <v>0.1943178108</v>
      </c>
      <c r="Q84" s="19">
        <f t="shared" ref="Q84:Q86" si="29">sum(L84:P84)</f>
        <v>0.9141097934</v>
      </c>
      <c r="R84" s="27">
        <f t="array" ref="R84:R89">mmult(R9:T14,M91:M93)</f>
        <v>2.174129442</v>
      </c>
      <c r="S84" s="19">
        <f t="shared" ref="S84:S89" si="30">EXP(R84)</f>
        <v>8.794525648</v>
      </c>
      <c r="T84" s="19">
        <f t="shared" ref="T84:T89" si="31">S84 / $S$90</f>
        <v>0.1657318699</v>
      </c>
      <c r="V84" s="3">
        <v>1.0</v>
      </c>
    </row>
    <row r="85" ht="15.75" customHeight="1">
      <c r="E85" s="19">
        <v>0.9525034432445003</v>
      </c>
      <c r="G85" s="24">
        <f t="array" ref="G85:G87">mmult(A44:C46,E85:E87)</f>
        <v>0.4563916139</v>
      </c>
      <c r="H85" s="19">
        <f t="shared" ref="H85:H87" si="32">tanh(G85 + $D$31)</f>
        <v>0.7712447613</v>
      </c>
      <c r="I85" s="19">
        <f>SUMPRODUCT($H$85:$H$87,M11:M13)</f>
        <v>2.153086347</v>
      </c>
      <c r="J85" s="19">
        <f t="shared" ref="J85:J89" si="33">I85/$I$90</f>
        <v>0.171609872</v>
      </c>
      <c r="L85" s="19">
        <f t="shared" ref="L85:L86" si="34">$J$85 * M12</f>
        <v>0.1543722792</v>
      </c>
      <c r="M85" s="19">
        <f t="shared" si="25"/>
        <v>0.2017201179</v>
      </c>
      <c r="N85" s="19">
        <f t="shared" si="26"/>
        <v>0.2019406815</v>
      </c>
      <c r="O85" s="19">
        <f t="shared" si="27"/>
        <v>0.2019674307</v>
      </c>
      <c r="P85" s="19">
        <f t="shared" si="28"/>
        <v>0.1876946438</v>
      </c>
      <c r="Q85" s="19">
        <f t="shared" si="29"/>
        <v>0.947695153</v>
      </c>
      <c r="R85" s="19">
        <v>0.81770105040075</v>
      </c>
      <c r="S85" s="19">
        <f t="shared" si="30"/>
        <v>2.265286068</v>
      </c>
      <c r="T85" s="19">
        <f t="shared" si="31"/>
        <v>0.04268906714</v>
      </c>
      <c r="V85" s="3">
        <v>0.0</v>
      </c>
    </row>
    <row r="86" ht="15.75" customHeight="1">
      <c r="E86" s="19">
        <v>0.9200381259764931</v>
      </c>
      <c r="G86" s="24">
        <v>1.2240283173548576</v>
      </c>
      <c r="H86" s="19">
        <f t="shared" si="32"/>
        <v>0.9458690909</v>
      </c>
      <c r="I86" s="19">
        <f>SUMPRODUCT($H$85:$H$87,N23:N25)</f>
        <v>2.608539203</v>
      </c>
      <c r="J86" s="19">
        <f t="shared" si="33"/>
        <v>0.2079113453</v>
      </c>
      <c r="L86" s="19">
        <f t="shared" si="34"/>
        <v>0.1376514584</v>
      </c>
      <c r="M86" s="19">
        <f t="shared" si="25"/>
        <v>0.2052861615</v>
      </c>
      <c r="N86" s="19">
        <f t="shared" si="26"/>
        <v>0.2077948151</v>
      </c>
      <c r="O86" s="19">
        <f t="shared" si="27"/>
        <v>0.2078029521</v>
      </c>
      <c r="P86" s="19">
        <f t="shared" si="28"/>
        <v>0.2035202673</v>
      </c>
      <c r="Q86" s="19">
        <f t="shared" si="29"/>
        <v>0.9620556544</v>
      </c>
      <c r="R86" s="19">
        <v>2.9707003810321124</v>
      </c>
      <c r="S86" s="19">
        <f t="shared" si="30"/>
        <v>19.50557615</v>
      </c>
      <c r="T86" s="19">
        <f t="shared" si="31"/>
        <v>0.3675804401</v>
      </c>
      <c r="V86" s="3">
        <v>0.0</v>
      </c>
    </row>
    <row r="87" ht="15.75" customHeight="1">
      <c r="E87" s="19">
        <v>0.9976118739079126</v>
      </c>
      <c r="G87" s="24">
        <v>1.341935840727576</v>
      </c>
      <c r="H87" s="19">
        <f t="shared" si="32"/>
        <v>0.9569960376</v>
      </c>
      <c r="I87" s="19">
        <f>SUMPRODUCT($H$85:$H$87,N31:N33)</f>
        <v>2.612575424</v>
      </c>
      <c r="J87" s="19">
        <f t="shared" si="33"/>
        <v>0.2082330488</v>
      </c>
      <c r="R87" s="19">
        <v>0.9831412212469657</v>
      </c>
      <c r="S87" s="19">
        <f t="shared" si="30"/>
        <v>2.672839048</v>
      </c>
      <c r="T87" s="19">
        <f t="shared" si="31"/>
        <v>0.05036935828</v>
      </c>
      <c r="V87" s="3">
        <v>0.0</v>
      </c>
    </row>
    <row r="88" ht="15.75" customHeight="1">
      <c r="E88" s="3" t="s">
        <v>52</v>
      </c>
      <c r="I88" s="19">
        <f>SUMPRODUCT($H$85:$H$87,N42:N44)</f>
        <v>2.612640945</v>
      </c>
      <c r="J88" s="19">
        <f t="shared" si="33"/>
        <v>0.208238271</v>
      </c>
      <c r="R88" s="19">
        <v>2.1812961453042083</v>
      </c>
      <c r="S88" s="19">
        <f t="shared" si="30"/>
        <v>8.857779791</v>
      </c>
      <c r="T88" s="19">
        <f t="shared" si="31"/>
        <v>0.1669238872</v>
      </c>
      <c r="V88" s="3">
        <v>0.0</v>
      </c>
    </row>
    <row r="89" ht="15.75" customHeight="1">
      <c r="E89" s="3">
        <v>0.0</v>
      </c>
      <c r="G89" s="11">
        <v>0.0</v>
      </c>
      <c r="I89" s="19">
        <f>SUMPRODUCT($H$85:$H$87,N52:N54)</f>
        <v>2.559559527</v>
      </c>
      <c r="J89" s="19">
        <f t="shared" si="33"/>
        <v>0.2040074629</v>
      </c>
      <c r="R89" s="19">
        <v>2.3950526835156714</v>
      </c>
      <c r="S89" s="19">
        <f t="shared" si="30"/>
        <v>10.96877592</v>
      </c>
      <c r="T89" s="19">
        <f t="shared" si="31"/>
        <v>0.2067053774</v>
      </c>
      <c r="V89" s="3">
        <v>0.0</v>
      </c>
    </row>
    <row r="90" ht="15.75" customHeight="1">
      <c r="E90" s="3">
        <v>0.0</v>
      </c>
      <c r="G90" s="11">
        <v>0.0</v>
      </c>
      <c r="I90" s="19">
        <f>sum(I85:I89)</f>
        <v>12.54640145</v>
      </c>
      <c r="L90" s="11" t="s">
        <v>66</v>
      </c>
      <c r="M90" s="11" t="s">
        <v>22</v>
      </c>
      <c r="S90" s="19">
        <f>sum(S84:S89)</f>
        <v>53.06478262</v>
      </c>
    </row>
    <row r="91" ht="15.75" customHeight="1">
      <c r="E91" s="3">
        <v>0.0</v>
      </c>
      <c r="G91" s="11">
        <v>0.0</v>
      </c>
      <c r="L91" s="19">
        <f t="array" ref="L91:L93">mmult(A31:C33,Q84:Q86)</f>
        <v>0.772745165</v>
      </c>
      <c r="M91" s="19">
        <f t="shared" ref="M91:M93" si="35"> L91 + $D$31</f>
        <v>1.339746165</v>
      </c>
    </row>
    <row r="92" ht="15.75" customHeight="1">
      <c r="E92" s="3">
        <v>0.0</v>
      </c>
      <c r="L92" s="19">
        <v>0.8002019119240831</v>
      </c>
      <c r="M92" s="19">
        <f t="shared" si="35"/>
        <v>1.367202912</v>
      </c>
    </row>
    <row r="93" ht="15.75" customHeight="1">
      <c r="E93" s="3">
        <v>0.0</v>
      </c>
      <c r="L93" s="19">
        <v>2.2226167246329362</v>
      </c>
      <c r="M93" s="19">
        <f t="shared" si="35"/>
        <v>2.789617725</v>
      </c>
    </row>
    <row r="94" ht="15.75" customHeight="1">
      <c r="E94" s="3">
        <v>0.0</v>
      </c>
    </row>
    <row r="95" ht="15.75" customHeight="1">
      <c r="G95" s="2"/>
    </row>
    <row r="96" ht="15.75" customHeight="1">
      <c r="I96" s="2"/>
    </row>
    <row r="97" ht="15.75" customHeight="1">
      <c r="I97" s="2"/>
    </row>
    <row r="98" ht="15.75" customHeight="1">
      <c r="I98" s="2"/>
    </row>
    <row r="99" ht="15.75" customHeight="1">
      <c r="I99" s="2"/>
    </row>
    <row r="100" ht="15.75" customHeight="1">
      <c r="I100" s="2"/>
    </row>
    <row r="101" ht="15.75" customHeight="1">
      <c r="I101" s="2"/>
    </row>
    <row r="102" ht="15.75" customHeight="1">
      <c r="I102" s="2"/>
    </row>
    <row r="103" ht="15.75" customHeight="1">
      <c r="I103" s="2"/>
    </row>
    <row r="104" ht="15.75" customHeight="1">
      <c r="I104" s="2"/>
    </row>
    <row r="105" ht="15.75" customHeight="1">
      <c r="I105" s="2"/>
    </row>
    <row r="106" ht="15.75" customHeight="1">
      <c r="I106" s="2"/>
    </row>
    <row r="107" ht="15.75" customHeight="1">
      <c r="I107" s="2"/>
    </row>
    <row r="108" ht="15.75" customHeight="1">
      <c r="I108" s="2"/>
    </row>
    <row r="109" ht="15.75" customHeight="1">
      <c r="I109" s="2"/>
    </row>
    <row r="110" ht="15.75" customHeight="1">
      <c r="I110" s="2"/>
    </row>
    <row r="111" ht="15.75" customHeight="1">
      <c r="I111" s="2"/>
    </row>
    <row r="112" ht="15.75" customHeight="1">
      <c r="I112" s="2"/>
    </row>
    <row r="113" ht="15.75" customHeight="1">
      <c r="I113" s="2"/>
    </row>
    <row r="114" ht="15.75" customHeight="1">
      <c r="I114" s="2"/>
    </row>
    <row r="115" ht="15.75" customHeight="1">
      <c r="I115" s="2"/>
    </row>
    <row r="116" ht="15.75" customHeight="1">
      <c r="I116" s="2"/>
    </row>
    <row r="117" ht="15.75" customHeight="1">
      <c r="I117" s="2"/>
    </row>
    <row r="118" ht="15.75" customHeight="1">
      <c r="I118" s="2"/>
    </row>
    <row r="119" ht="15.75" customHeight="1">
      <c r="I119" s="2"/>
    </row>
    <row r="120" ht="15.75" customHeight="1">
      <c r="I120" s="2"/>
    </row>
    <row r="121" ht="15.75" customHeight="1">
      <c r="I121" s="2"/>
    </row>
    <row r="122" ht="15.75" customHeight="1">
      <c r="I122" s="2"/>
    </row>
    <row r="123" ht="15.75" customHeight="1">
      <c r="I123" s="2"/>
    </row>
    <row r="124" ht="15.75" customHeight="1">
      <c r="I124" s="2"/>
    </row>
    <row r="125" ht="15.75" customHeight="1">
      <c r="I125" s="2"/>
    </row>
    <row r="126" ht="15.75" customHeight="1">
      <c r="I126" s="2"/>
    </row>
    <row r="127" ht="15.75" customHeight="1">
      <c r="I127" s="2"/>
    </row>
    <row r="128" ht="15.75" customHeight="1">
      <c r="I128" s="2"/>
    </row>
    <row r="129" ht="15.75" customHeight="1">
      <c r="I129" s="2"/>
    </row>
    <row r="130" ht="15.75" customHeight="1">
      <c r="I130" s="2"/>
    </row>
    <row r="131" ht="15.75" customHeight="1">
      <c r="I131" s="2"/>
    </row>
    <row r="132" ht="15.75" customHeight="1">
      <c r="I132" s="2"/>
    </row>
    <row r="133" ht="15.75" customHeight="1">
      <c r="I133" s="2"/>
    </row>
    <row r="134" ht="15.75" customHeight="1">
      <c r="I134" s="2"/>
    </row>
    <row r="135" ht="15.75" customHeight="1">
      <c r="I135" s="2"/>
    </row>
    <row r="136" ht="15.75" customHeight="1">
      <c r="I136" s="2"/>
    </row>
    <row r="137" ht="15.75" customHeight="1">
      <c r="I137" s="2"/>
    </row>
    <row r="138" ht="15.75" customHeight="1">
      <c r="I138" s="2"/>
    </row>
    <row r="139" ht="15.75" customHeight="1">
      <c r="I139" s="2"/>
    </row>
    <row r="140" ht="15.75" customHeight="1">
      <c r="I140" s="2"/>
    </row>
    <row r="141" ht="15.75" customHeight="1">
      <c r="I141" s="2"/>
    </row>
    <row r="142" ht="15.75" customHeight="1">
      <c r="I142" s="2"/>
    </row>
    <row r="143" ht="15.75" customHeight="1">
      <c r="I143" s="2"/>
    </row>
    <row r="144" ht="15.75" customHeight="1">
      <c r="I144" s="2"/>
    </row>
    <row r="145" ht="15.75" customHeight="1">
      <c r="I145" s="2"/>
    </row>
    <row r="146" ht="15.75" customHeight="1">
      <c r="I146" s="2"/>
    </row>
    <row r="147" ht="15.75" customHeight="1">
      <c r="I147" s="2"/>
    </row>
    <row r="148" ht="15.75" customHeight="1">
      <c r="I148" s="2"/>
    </row>
    <row r="149" ht="15.75" customHeight="1">
      <c r="I149" s="2"/>
    </row>
    <row r="150" ht="15.75" customHeight="1">
      <c r="I150" s="2"/>
    </row>
    <row r="151" ht="15.75" customHeight="1">
      <c r="I151" s="2"/>
    </row>
    <row r="152" ht="15.75" customHeight="1">
      <c r="I152" s="2"/>
    </row>
    <row r="153" ht="15.75" customHeight="1">
      <c r="I153" s="2"/>
    </row>
    <row r="154" ht="15.75" customHeight="1">
      <c r="I154" s="2"/>
    </row>
    <row r="155" ht="15.75" customHeight="1">
      <c r="I155" s="2"/>
    </row>
    <row r="156" ht="15.75" customHeight="1">
      <c r="I156" s="2"/>
    </row>
    <row r="157" ht="15.75" customHeight="1">
      <c r="I157" s="2"/>
    </row>
    <row r="158" ht="15.75" customHeight="1">
      <c r="I158" s="2"/>
    </row>
    <row r="159" ht="15.75" customHeight="1">
      <c r="I159" s="2"/>
    </row>
    <row r="160" ht="15.75" customHeight="1">
      <c r="I160" s="2"/>
    </row>
    <row r="161" ht="15.75" customHeight="1">
      <c r="I161" s="2"/>
    </row>
    <row r="162" ht="15.75" customHeight="1">
      <c r="I162" s="2"/>
    </row>
    <row r="163" ht="15.75" customHeight="1">
      <c r="I163" s="2"/>
    </row>
    <row r="164" ht="15.75" customHeight="1">
      <c r="I164" s="2"/>
    </row>
    <row r="165" ht="15.75" customHeight="1">
      <c r="I165" s="2"/>
    </row>
    <row r="166" ht="15.75" customHeight="1">
      <c r="I166" s="2"/>
    </row>
    <row r="167" ht="15.75" customHeight="1">
      <c r="I167" s="2"/>
    </row>
    <row r="168" ht="15.75" customHeight="1">
      <c r="I168" s="2"/>
    </row>
    <row r="169" ht="15.75" customHeight="1">
      <c r="I169" s="2"/>
    </row>
    <row r="170" ht="15.75" customHeight="1">
      <c r="I170" s="2"/>
    </row>
    <row r="171" ht="15.75" customHeight="1">
      <c r="I171" s="2"/>
    </row>
    <row r="172" ht="15.75" customHeight="1">
      <c r="I172" s="2"/>
    </row>
    <row r="173" ht="15.75" customHeight="1">
      <c r="I173" s="2"/>
    </row>
    <row r="174" ht="15.75" customHeight="1">
      <c r="I174" s="2"/>
    </row>
    <row r="175" ht="15.75" customHeight="1">
      <c r="I175" s="2"/>
    </row>
    <row r="176" ht="15.75" customHeight="1">
      <c r="I176" s="2"/>
    </row>
    <row r="177" ht="15.75" customHeight="1">
      <c r="I177" s="2"/>
    </row>
    <row r="178" ht="15.75" customHeight="1">
      <c r="I178" s="2"/>
    </row>
    <row r="179" ht="15.75" customHeight="1">
      <c r="I179" s="2"/>
    </row>
    <row r="180" ht="15.75" customHeight="1">
      <c r="I180" s="2"/>
    </row>
    <row r="181" ht="15.75" customHeight="1">
      <c r="I181" s="2"/>
    </row>
    <row r="182" ht="15.75" customHeight="1">
      <c r="I182" s="2"/>
    </row>
    <row r="183" ht="15.75" customHeight="1">
      <c r="I183" s="2"/>
    </row>
    <row r="184" ht="15.75" customHeight="1">
      <c r="I184" s="2"/>
    </row>
    <row r="185" ht="15.75" customHeight="1">
      <c r="I185" s="2"/>
    </row>
    <row r="186" ht="15.75" customHeight="1">
      <c r="I186" s="2"/>
    </row>
    <row r="187" ht="15.75" customHeight="1">
      <c r="I187" s="2"/>
    </row>
    <row r="188" ht="15.75" customHeight="1">
      <c r="I188" s="2"/>
    </row>
    <row r="189" ht="15.75" customHeight="1">
      <c r="I189" s="2"/>
    </row>
    <row r="190" ht="15.75" customHeight="1">
      <c r="I190" s="2"/>
    </row>
    <row r="191" ht="15.75" customHeight="1">
      <c r="I191" s="2"/>
    </row>
    <row r="192" ht="15.75" customHeight="1">
      <c r="I192" s="2"/>
    </row>
    <row r="193" ht="15.75" customHeight="1">
      <c r="I193" s="2"/>
    </row>
    <row r="194" ht="15.75" customHeight="1">
      <c r="I194" s="2"/>
    </row>
    <row r="195" ht="15.75" customHeight="1">
      <c r="I195" s="2"/>
    </row>
    <row r="196" ht="15.75" customHeight="1">
      <c r="I196" s="2"/>
    </row>
    <row r="197" ht="15.75" customHeight="1">
      <c r="I197" s="2"/>
    </row>
    <row r="198" ht="15.75" customHeight="1">
      <c r="I198" s="2"/>
    </row>
    <row r="199" ht="15.75" customHeight="1">
      <c r="I199" s="2"/>
    </row>
    <row r="200" ht="15.75" customHeight="1">
      <c r="I200" s="2"/>
    </row>
    <row r="201" ht="15.75" customHeight="1">
      <c r="I201" s="2"/>
    </row>
    <row r="202" ht="15.75" customHeight="1">
      <c r="I202" s="2"/>
    </row>
    <row r="203" ht="15.75" customHeight="1">
      <c r="I203" s="2"/>
    </row>
    <row r="204" ht="15.75" customHeight="1">
      <c r="I204" s="2"/>
    </row>
    <row r="205" ht="15.75" customHeight="1">
      <c r="I205" s="2"/>
    </row>
    <row r="206" ht="15.75" customHeight="1">
      <c r="I206" s="2"/>
    </row>
    <row r="207" ht="15.75" customHeight="1">
      <c r="I207" s="2"/>
    </row>
    <row r="208" ht="15.75" customHeight="1">
      <c r="I208" s="2"/>
    </row>
    <row r="209" ht="15.75" customHeight="1">
      <c r="I209" s="2"/>
    </row>
    <row r="210" ht="15.75" customHeight="1">
      <c r="I210" s="2"/>
    </row>
    <row r="211" ht="15.75" customHeight="1">
      <c r="I211" s="2"/>
    </row>
    <row r="212" ht="15.75" customHeight="1">
      <c r="I212" s="2"/>
    </row>
    <row r="213" ht="15.75" customHeight="1">
      <c r="I213" s="2"/>
    </row>
    <row r="214" ht="15.75" customHeight="1">
      <c r="I214" s="2"/>
    </row>
    <row r="215" ht="15.75" customHeight="1">
      <c r="I215" s="2"/>
    </row>
    <row r="216" ht="15.75" customHeight="1">
      <c r="I216" s="2"/>
    </row>
    <row r="217" ht="15.75" customHeight="1">
      <c r="I217" s="2"/>
    </row>
    <row r="218" ht="15.75" customHeight="1">
      <c r="I218" s="2"/>
    </row>
    <row r="219" ht="15.75" customHeight="1">
      <c r="I219" s="2"/>
    </row>
    <row r="220" ht="15.75" customHeight="1">
      <c r="I220" s="2"/>
    </row>
    <row r="221" ht="15.75" customHeight="1">
      <c r="I221" s="2"/>
    </row>
    <row r="222" ht="15.75" customHeight="1">
      <c r="I222" s="2"/>
    </row>
    <row r="223" ht="15.75" customHeight="1">
      <c r="I223" s="2"/>
    </row>
    <row r="224" ht="15.75" customHeight="1">
      <c r="I224" s="2"/>
    </row>
    <row r="225" ht="15.75" customHeight="1">
      <c r="I225" s="2"/>
    </row>
    <row r="226" ht="15.75" customHeight="1">
      <c r="I226" s="2"/>
    </row>
    <row r="227" ht="15.75" customHeight="1">
      <c r="I227" s="2"/>
    </row>
    <row r="228" ht="15.75" customHeight="1">
      <c r="I228" s="2"/>
    </row>
    <row r="229" ht="15.75" customHeight="1">
      <c r="I229" s="2"/>
    </row>
    <row r="230" ht="15.75" customHeight="1">
      <c r="I230" s="2"/>
    </row>
    <row r="231" ht="15.75" customHeight="1">
      <c r="I231" s="2"/>
    </row>
    <row r="232" ht="15.75" customHeight="1">
      <c r="I232" s="2"/>
    </row>
    <row r="233" ht="15.75" customHeight="1">
      <c r="I233" s="2"/>
    </row>
    <row r="234" ht="15.75" customHeight="1">
      <c r="I234" s="2"/>
    </row>
    <row r="235" ht="15.75" customHeight="1">
      <c r="I235" s="2"/>
    </row>
    <row r="236" ht="15.75" customHeight="1">
      <c r="I236" s="2"/>
    </row>
    <row r="237" ht="15.75" customHeight="1">
      <c r="I237" s="2"/>
    </row>
    <row r="238" ht="15.75" customHeight="1">
      <c r="I238" s="2"/>
    </row>
    <row r="239" ht="15.75" customHeight="1">
      <c r="I239" s="2"/>
    </row>
    <row r="240" ht="15.75" customHeight="1">
      <c r="I240" s="2"/>
    </row>
    <row r="241" ht="15.75" customHeight="1">
      <c r="I241" s="2"/>
    </row>
    <row r="242" ht="15.75" customHeight="1">
      <c r="I242" s="2"/>
    </row>
    <row r="243" ht="15.75" customHeight="1">
      <c r="I243" s="2"/>
    </row>
    <row r="244" ht="15.75" customHeight="1">
      <c r="I244" s="2"/>
    </row>
    <row r="245" ht="15.75" customHeight="1">
      <c r="I245" s="2"/>
    </row>
    <row r="246" ht="15.75" customHeight="1">
      <c r="I246" s="2"/>
    </row>
    <row r="247" ht="15.75" customHeight="1">
      <c r="I247" s="2"/>
    </row>
    <row r="248" ht="15.75" customHeight="1">
      <c r="I248" s="2"/>
    </row>
    <row r="249" ht="15.75" customHeight="1">
      <c r="I249" s="2"/>
    </row>
    <row r="250" ht="15.75" customHeight="1">
      <c r="I250" s="2"/>
    </row>
    <row r="251" ht="15.75" customHeight="1">
      <c r="I251" s="2"/>
    </row>
    <row r="252" ht="15.75" customHeight="1">
      <c r="I252" s="2"/>
    </row>
    <row r="253" ht="15.75" customHeight="1">
      <c r="I253" s="2"/>
    </row>
    <row r="254" ht="15.75" customHeight="1">
      <c r="I254" s="2"/>
    </row>
    <row r="255" ht="15.75" customHeight="1">
      <c r="I255" s="2"/>
    </row>
    <row r="256" ht="15.75" customHeight="1">
      <c r="I256" s="2"/>
    </row>
    <row r="257" ht="15.75" customHeight="1">
      <c r="I257" s="2"/>
    </row>
    <row r="258" ht="15.75" customHeight="1">
      <c r="I258" s="2"/>
    </row>
    <row r="259" ht="15.75" customHeight="1">
      <c r="I259" s="2"/>
    </row>
    <row r="260" ht="15.75" customHeight="1">
      <c r="I260" s="2"/>
    </row>
    <row r="261" ht="15.75" customHeight="1">
      <c r="I261" s="2"/>
    </row>
    <row r="262" ht="15.75" customHeight="1">
      <c r="I262" s="2"/>
    </row>
    <row r="263" ht="15.75" customHeight="1">
      <c r="I263" s="2"/>
    </row>
    <row r="264" ht="15.75" customHeight="1">
      <c r="I264" s="2"/>
    </row>
    <row r="265" ht="15.75" customHeight="1">
      <c r="I265" s="2"/>
    </row>
    <row r="266" ht="15.75" customHeight="1">
      <c r="I266" s="2"/>
    </row>
    <row r="267" ht="15.75" customHeight="1">
      <c r="I267" s="2"/>
    </row>
    <row r="268" ht="15.75" customHeight="1">
      <c r="I268" s="2"/>
    </row>
    <row r="269" ht="15.75" customHeight="1">
      <c r="I269" s="2"/>
    </row>
    <row r="270" ht="15.75" customHeight="1">
      <c r="I270" s="2"/>
    </row>
    <row r="271" ht="15.75" customHeight="1">
      <c r="I271" s="2"/>
    </row>
    <row r="272" ht="15.75" customHeight="1">
      <c r="I272" s="2"/>
    </row>
    <row r="273" ht="15.75" customHeight="1">
      <c r="I273" s="2"/>
    </row>
    <row r="274" ht="15.75" customHeight="1">
      <c r="I274" s="2"/>
    </row>
    <row r="275" ht="15.75" customHeight="1">
      <c r="I275" s="2"/>
    </row>
    <row r="276" ht="15.75" customHeight="1">
      <c r="I276" s="2"/>
    </row>
    <row r="277" ht="15.75" customHeight="1">
      <c r="I277" s="2"/>
    </row>
    <row r="278" ht="15.75" customHeight="1">
      <c r="I278" s="2"/>
    </row>
    <row r="279" ht="15.75" customHeight="1">
      <c r="I279" s="2"/>
    </row>
    <row r="280" ht="15.75" customHeight="1">
      <c r="I280" s="2"/>
    </row>
    <row r="281" ht="15.75" customHeight="1">
      <c r="I281" s="2"/>
    </row>
    <row r="282" ht="15.75" customHeight="1">
      <c r="I282" s="2"/>
    </row>
    <row r="283" ht="15.75" customHeight="1">
      <c r="I283" s="2"/>
    </row>
    <row r="284" ht="15.75" customHeight="1">
      <c r="I284" s="2"/>
    </row>
    <row r="285" ht="15.75" customHeight="1">
      <c r="I285" s="2"/>
    </row>
    <row r="286" ht="15.75" customHeight="1">
      <c r="I286" s="2"/>
    </row>
    <row r="287" ht="15.75" customHeight="1">
      <c r="I287" s="2"/>
    </row>
    <row r="288" ht="15.75" customHeight="1">
      <c r="I288" s="2"/>
    </row>
    <row r="289" ht="15.75" customHeight="1">
      <c r="I289" s="2"/>
    </row>
    <row r="290" ht="15.75" customHeight="1">
      <c r="I290" s="2"/>
    </row>
    <row r="291" ht="15.75" customHeight="1">
      <c r="I291" s="2"/>
    </row>
    <row r="292" ht="15.75" customHeight="1">
      <c r="I292" s="2"/>
    </row>
    <row r="293" ht="15.75" customHeight="1">
      <c r="I293" s="2"/>
    </row>
    <row r="294" ht="15.75" customHeight="1">
      <c r="I294" s="2"/>
    </row>
    <row r="295" ht="15.75" customHeight="1">
      <c r="I295" s="2"/>
    </row>
    <row r="296" ht="15.75" customHeight="1">
      <c r="I296" s="2"/>
    </row>
    <row r="297" ht="15.75" customHeight="1">
      <c r="I297" s="2"/>
    </row>
    <row r="298" ht="15.75" customHeight="1">
      <c r="I298" s="2"/>
    </row>
    <row r="299" ht="15.75" customHeight="1">
      <c r="I299" s="2"/>
    </row>
    <row r="300" ht="15.75" customHeight="1">
      <c r="I300" s="2"/>
    </row>
    <row r="301" ht="15.75" customHeight="1">
      <c r="I301" s="2"/>
    </row>
    <row r="302" ht="15.75" customHeight="1">
      <c r="I302" s="2"/>
    </row>
    <row r="303" ht="15.75" customHeight="1">
      <c r="I303" s="2"/>
    </row>
    <row r="304" ht="15.75" customHeight="1">
      <c r="I304" s="2"/>
    </row>
    <row r="305" ht="15.75" customHeight="1">
      <c r="I305" s="2"/>
    </row>
    <row r="306" ht="15.75" customHeight="1">
      <c r="I306" s="2"/>
    </row>
    <row r="307" ht="15.75" customHeight="1">
      <c r="I307" s="2"/>
    </row>
    <row r="308" ht="15.75" customHeight="1">
      <c r="I308" s="2"/>
    </row>
    <row r="309" ht="15.75" customHeight="1">
      <c r="I309" s="2"/>
    </row>
    <row r="310" ht="15.75" customHeight="1">
      <c r="I310" s="2"/>
    </row>
    <row r="311" ht="15.75" customHeight="1">
      <c r="I311" s="2"/>
    </row>
    <row r="312" ht="15.75" customHeight="1">
      <c r="I312" s="2"/>
    </row>
    <row r="313" ht="15.75" customHeight="1">
      <c r="I313" s="2"/>
    </row>
    <row r="314" ht="15.75" customHeight="1">
      <c r="I314" s="2"/>
    </row>
    <row r="315" ht="15.75" customHeight="1">
      <c r="I315" s="2"/>
    </row>
    <row r="316" ht="15.75" customHeight="1">
      <c r="I316" s="2"/>
    </row>
    <row r="317" ht="15.75" customHeight="1">
      <c r="I317" s="2"/>
    </row>
    <row r="318" ht="15.75" customHeight="1">
      <c r="I318" s="2"/>
    </row>
    <row r="319" ht="15.75" customHeight="1">
      <c r="I319" s="2"/>
    </row>
    <row r="320" ht="15.75" customHeight="1">
      <c r="I320" s="2"/>
    </row>
    <row r="321" ht="15.75" customHeight="1">
      <c r="I321" s="2"/>
    </row>
    <row r="322" ht="15.75" customHeight="1">
      <c r="I322" s="2"/>
    </row>
    <row r="323" ht="15.75" customHeight="1">
      <c r="I323" s="2"/>
    </row>
    <row r="324" ht="15.75" customHeight="1">
      <c r="I324" s="2"/>
    </row>
    <row r="325" ht="15.75" customHeight="1">
      <c r="I325" s="2"/>
    </row>
    <row r="326" ht="15.75" customHeight="1">
      <c r="I326" s="2"/>
    </row>
    <row r="327" ht="15.75" customHeight="1">
      <c r="I327" s="2"/>
    </row>
    <row r="328" ht="15.75" customHeight="1">
      <c r="I328" s="2"/>
    </row>
    <row r="329" ht="15.75" customHeight="1">
      <c r="I329" s="2"/>
    </row>
    <row r="330" ht="15.75" customHeight="1">
      <c r="I330" s="2"/>
    </row>
    <row r="331" ht="15.75" customHeight="1">
      <c r="I331" s="2"/>
    </row>
    <row r="332" ht="15.75" customHeight="1">
      <c r="I332" s="2"/>
    </row>
    <row r="333" ht="15.75" customHeight="1">
      <c r="I333" s="2"/>
    </row>
    <row r="334" ht="15.75" customHeight="1">
      <c r="I334" s="2"/>
    </row>
    <row r="335" ht="15.75" customHeight="1">
      <c r="I335" s="2"/>
    </row>
    <row r="336" ht="15.75" customHeight="1">
      <c r="I336" s="2"/>
    </row>
    <row r="337" ht="15.75" customHeight="1">
      <c r="I337" s="2"/>
    </row>
    <row r="338" ht="15.75" customHeight="1">
      <c r="I338" s="2"/>
    </row>
    <row r="339" ht="15.75" customHeight="1">
      <c r="I339" s="2"/>
    </row>
    <row r="340" ht="15.75" customHeight="1">
      <c r="I340" s="2"/>
    </row>
    <row r="341" ht="15.75" customHeight="1">
      <c r="I341" s="2"/>
    </row>
    <row r="342" ht="15.75" customHeight="1">
      <c r="I342" s="2"/>
    </row>
    <row r="343" ht="15.75" customHeight="1">
      <c r="I343" s="2"/>
    </row>
    <row r="344" ht="15.75" customHeight="1">
      <c r="I344" s="2"/>
    </row>
    <row r="345" ht="15.75" customHeight="1">
      <c r="I345" s="2"/>
    </row>
    <row r="346" ht="15.75" customHeight="1">
      <c r="I346" s="2"/>
    </row>
    <row r="347" ht="15.75" customHeight="1">
      <c r="I347" s="2"/>
    </row>
    <row r="348" ht="15.75" customHeight="1">
      <c r="I348" s="2"/>
    </row>
    <row r="349" ht="15.75" customHeight="1">
      <c r="I349" s="2"/>
    </row>
    <row r="350" ht="15.75" customHeight="1">
      <c r="I350" s="2"/>
    </row>
    <row r="351" ht="15.75" customHeight="1">
      <c r="I351" s="2"/>
    </row>
    <row r="352" ht="15.75" customHeight="1">
      <c r="I352" s="2"/>
    </row>
    <row r="353" ht="15.75" customHeight="1">
      <c r="I353" s="2"/>
    </row>
    <row r="354" ht="15.75" customHeight="1">
      <c r="I354" s="2"/>
    </row>
    <row r="355" ht="15.75" customHeight="1">
      <c r="I355" s="2"/>
    </row>
    <row r="356" ht="15.75" customHeight="1">
      <c r="I356" s="2"/>
    </row>
    <row r="357" ht="15.75" customHeight="1">
      <c r="I357" s="2"/>
    </row>
    <row r="358" ht="15.75" customHeight="1">
      <c r="I358" s="2"/>
    </row>
    <row r="359" ht="15.75" customHeight="1">
      <c r="I359" s="2"/>
    </row>
    <row r="360" ht="15.75" customHeight="1">
      <c r="I360" s="2"/>
    </row>
    <row r="361" ht="15.75" customHeight="1">
      <c r="I361" s="2"/>
    </row>
    <row r="362" ht="15.75" customHeight="1">
      <c r="I362" s="2"/>
    </row>
    <row r="363" ht="15.75" customHeight="1">
      <c r="I363" s="2"/>
    </row>
    <row r="364" ht="15.75" customHeight="1">
      <c r="I364" s="2"/>
    </row>
    <row r="365" ht="15.75" customHeight="1">
      <c r="I365" s="2"/>
    </row>
    <row r="366" ht="15.75" customHeight="1">
      <c r="I366" s="2"/>
    </row>
    <row r="367" ht="15.75" customHeight="1">
      <c r="I367" s="2"/>
    </row>
    <row r="368" ht="15.75" customHeight="1">
      <c r="I368" s="2"/>
    </row>
    <row r="369" ht="15.75" customHeight="1">
      <c r="I369" s="2"/>
    </row>
    <row r="370" ht="15.75" customHeight="1">
      <c r="I370" s="2"/>
    </row>
    <row r="371" ht="15.75" customHeight="1">
      <c r="I371" s="2"/>
    </row>
    <row r="372" ht="15.75" customHeight="1">
      <c r="I372" s="2"/>
    </row>
    <row r="373" ht="15.75" customHeight="1">
      <c r="I373" s="2"/>
    </row>
    <row r="374" ht="15.75" customHeight="1">
      <c r="I374" s="2"/>
    </row>
    <row r="375" ht="15.75" customHeight="1">
      <c r="I375" s="2"/>
    </row>
    <row r="376" ht="15.75" customHeight="1">
      <c r="I376" s="2"/>
    </row>
    <row r="377" ht="15.75" customHeight="1">
      <c r="I377" s="2"/>
    </row>
    <row r="378" ht="15.75" customHeight="1">
      <c r="I378" s="2"/>
    </row>
    <row r="379" ht="15.75" customHeight="1">
      <c r="I379" s="2"/>
    </row>
    <row r="380" ht="15.75" customHeight="1">
      <c r="I380" s="2"/>
    </row>
    <row r="381" ht="15.75" customHeight="1">
      <c r="I381" s="2"/>
    </row>
    <row r="382" ht="15.75" customHeight="1">
      <c r="I382" s="2"/>
    </row>
    <row r="383" ht="15.75" customHeight="1">
      <c r="I383" s="2"/>
    </row>
    <row r="384" ht="15.75" customHeight="1">
      <c r="I384" s="2"/>
    </row>
    <row r="385" ht="15.75" customHeight="1">
      <c r="I385" s="2"/>
    </row>
    <row r="386" ht="15.75" customHeight="1">
      <c r="I386" s="2"/>
    </row>
    <row r="387" ht="15.75" customHeight="1">
      <c r="I387" s="2"/>
    </row>
    <row r="388" ht="15.75" customHeight="1">
      <c r="I388" s="2"/>
    </row>
    <row r="389" ht="15.75" customHeight="1">
      <c r="I389" s="2"/>
    </row>
    <row r="390" ht="15.75" customHeight="1">
      <c r="I390" s="2"/>
    </row>
    <row r="391" ht="15.75" customHeight="1">
      <c r="I391" s="2"/>
    </row>
    <row r="392" ht="15.75" customHeight="1">
      <c r="I392" s="2"/>
    </row>
    <row r="393" ht="15.75" customHeight="1">
      <c r="I393" s="2"/>
    </row>
    <row r="394" ht="15.75" customHeight="1">
      <c r="I394" s="2"/>
    </row>
    <row r="395" ht="15.75" customHeight="1">
      <c r="I395" s="2"/>
    </row>
    <row r="396" ht="15.75" customHeight="1">
      <c r="I396" s="2"/>
    </row>
    <row r="397" ht="15.75" customHeight="1">
      <c r="I397" s="2"/>
    </row>
    <row r="398" ht="15.75" customHeight="1">
      <c r="I398" s="2"/>
    </row>
    <row r="399" ht="15.75" customHeight="1">
      <c r="I399" s="2"/>
    </row>
    <row r="400" ht="15.75" customHeight="1">
      <c r="I400" s="2"/>
    </row>
    <row r="401" ht="15.75" customHeight="1">
      <c r="I401" s="2"/>
    </row>
    <row r="402" ht="15.75" customHeight="1">
      <c r="I402" s="2"/>
    </row>
    <row r="403" ht="15.75" customHeight="1">
      <c r="I403" s="2"/>
    </row>
    <row r="404" ht="15.75" customHeight="1">
      <c r="I404" s="2"/>
    </row>
    <row r="405" ht="15.75" customHeight="1">
      <c r="I405" s="2"/>
    </row>
    <row r="406" ht="15.75" customHeight="1">
      <c r="I406" s="2"/>
    </row>
    <row r="407" ht="15.75" customHeight="1">
      <c r="I407" s="2"/>
    </row>
    <row r="408" ht="15.75" customHeight="1">
      <c r="I408" s="2"/>
    </row>
    <row r="409" ht="15.75" customHeight="1">
      <c r="I409" s="2"/>
    </row>
    <row r="410" ht="15.75" customHeight="1">
      <c r="I410" s="2"/>
    </row>
    <row r="411" ht="15.75" customHeight="1">
      <c r="I411" s="2"/>
    </row>
    <row r="412" ht="15.75" customHeight="1">
      <c r="I412" s="2"/>
    </row>
    <row r="413" ht="15.75" customHeight="1">
      <c r="I413" s="2"/>
    </row>
    <row r="414" ht="15.75" customHeight="1">
      <c r="I414" s="2"/>
    </row>
    <row r="415" ht="15.75" customHeight="1">
      <c r="I415" s="2"/>
    </row>
    <row r="416" ht="15.75" customHeight="1">
      <c r="I416" s="2"/>
    </row>
    <row r="417" ht="15.75" customHeight="1">
      <c r="I417" s="2"/>
    </row>
    <row r="418" ht="15.75" customHeight="1">
      <c r="I418" s="2"/>
    </row>
    <row r="419" ht="15.75" customHeight="1">
      <c r="I419" s="2"/>
    </row>
    <row r="420" ht="15.75" customHeight="1">
      <c r="I420" s="2"/>
    </row>
    <row r="421" ht="15.75" customHeight="1">
      <c r="I421" s="2"/>
    </row>
    <row r="422" ht="15.75" customHeight="1">
      <c r="I422" s="2"/>
    </row>
    <row r="423" ht="15.75" customHeight="1">
      <c r="I423" s="2"/>
    </row>
    <row r="424" ht="15.75" customHeight="1">
      <c r="I424" s="2"/>
    </row>
    <row r="425" ht="15.75" customHeight="1">
      <c r="I425" s="2"/>
    </row>
    <row r="426" ht="15.75" customHeight="1">
      <c r="I426" s="2"/>
    </row>
    <row r="427" ht="15.75" customHeight="1">
      <c r="I427" s="2"/>
    </row>
    <row r="428" ht="15.75" customHeight="1">
      <c r="I428" s="2"/>
    </row>
    <row r="429" ht="15.75" customHeight="1">
      <c r="I429" s="2"/>
    </row>
    <row r="430" ht="15.75" customHeight="1">
      <c r="I430" s="2"/>
    </row>
    <row r="431" ht="15.75" customHeight="1">
      <c r="I431" s="2"/>
    </row>
    <row r="432" ht="15.75" customHeight="1">
      <c r="I432" s="2"/>
    </row>
    <row r="433" ht="15.75" customHeight="1">
      <c r="I433" s="2"/>
    </row>
    <row r="434" ht="15.75" customHeight="1">
      <c r="I434" s="2"/>
    </row>
    <row r="435" ht="15.75" customHeight="1">
      <c r="I435" s="2"/>
    </row>
    <row r="436" ht="15.75" customHeight="1">
      <c r="I436" s="2"/>
    </row>
    <row r="437" ht="15.75" customHeight="1">
      <c r="I437" s="2"/>
    </row>
    <row r="438" ht="15.75" customHeight="1">
      <c r="I438" s="2"/>
    </row>
    <row r="439" ht="15.75" customHeight="1">
      <c r="I439" s="2"/>
    </row>
    <row r="440" ht="15.75" customHeight="1">
      <c r="I440" s="2"/>
    </row>
    <row r="441" ht="15.75" customHeight="1">
      <c r="I441" s="2"/>
    </row>
    <row r="442" ht="15.75" customHeight="1">
      <c r="I442" s="2"/>
    </row>
    <row r="443" ht="15.75" customHeight="1">
      <c r="I443" s="2"/>
    </row>
    <row r="444" ht="15.75" customHeight="1">
      <c r="I444" s="2"/>
    </row>
    <row r="445" ht="15.75" customHeight="1">
      <c r="I445" s="2"/>
    </row>
    <row r="446" ht="15.75" customHeight="1">
      <c r="I446" s="2"/>
    </row>
    <row r="447" ht="15.75" customHeight="1">
      <c r="I447" s="2"/>
    </row>
    <row r="448" ht="15.75" customHeight="1">
      <c r="I448" s="2"/>
    </row>
    <row r="449" ht="15.75" customHeight="1">
      <c r="I449" s="2"/>
    </row>
    <row r="450" ht="15.75" customHeight="1">
      <c r="I450" s="2"/>
    </row>
    <row r="451" ht="15.75" customHeight="1">
      <c r="I451" s="2"/>
    </row>
    <row r="452" ht="15.75" customHeight="1">
      <c r="I452" s="2"/>
    </row>
    <row r="453" ht="15.75" customHeight="1">
      <c r="I453" s="2"/>
    </row>
    <row r="454" ht="15.75" customHeight="1">
      <c r="I454" s="2"/>
    </row>
    <row r="455" ht="15.75" customHeight="1">
      <c r="I455" s="2"/>
    </row>
    <row r="456" ht="15.75" customHeight="1">
      <c r="I456" s="2"/>
    </row>
    <row r="457" ht="15.75" customHeight="1">
      <c r="I457" s="2"/>
    </row>
    <row r="458" ht="15.75" customHeight="1">
      <c r="I458" s="2"/>
    </row>
    <row r="459" ht="15.75" customHeight="1">
      <c r="I459" s="2"/>
    </row>
    <row r="460" ht="15.75" customHeight="1">
      <c r="I460" s="2"/>
    </row>
    <row r="461" ht="15.75" customHeight="1">
      <c r="I461" s="2"/>
    </row>
    <row r="462" ht="15.75" customHeight="1">
      <c r="I462" s="2"/>
    </row>
    <row r="463" ht="15.75" customHeight="1">
      <c r="I463" s="2"/>
    </row>
    <row r="464" ht="15.75" customHeight="1">
      <c r="I464" s="2"/>
    </row>
    <row r="465" ht="15.75" customHeight="1">
      <c r="I465" s="2"/>
    </row>
    <row r="466" ht="15.75" customHeight="1">
      <c r="I466" s="2"/>
    </row>
    <row r="467" ht="15.75" customHeight="1">
      <c r="I467" s="2"/>
    </row>
    <row r="468" ht="15.75" customHeight="1">
      <c r="I468" s="2"/>
    </row>
    <row r="469" ht="15.75" customHeight="1">
      <c r="I469" s="2"/>
    </row>
    <row r="470" ht="15.75" customHeight="1">
      <c r="I470" s="2"/>
    </row>
    <row r="471" ht="15.75" customHeight="1">
      <c r="I471" s="2"/>
    </row>
    <row r="472" ht="15.75" customHeight="1">
      <c r="I472" s="2"/>
    </row>
    <row r="473" ht="15.75" customHeight="1">
      <c r="I473" s="2"/>
    </row>
    <row r="474" ht="15.75" customHeight="1">
      <c r="I474" s="2"/>
    </row>
    <row r="475" ht="15.75" customHeight="1">
      <c r="I475" s="2"/>
    </row>
    <row r="476" ht="15.75" customHeight="1">
      <c r="I476" s="2"/>
    </row>
    <row r="477" ht="15.75" customHeight="1">
      <c r="I477" s="2"/>
    </row>
    <row r="478" ht="15.75" customHeight="1">
      <c r="I478" s="2"/>
    </row>
    <row r="479" ht="15.75" customHeight="1">
      <c r="I479" s="2"/>
    </row>
    <row r="480" ht="15.75" customHeight="1">
      <c r="I480" s="2"/>
    </row>
    <row r="481" ht="15.75" customHeight="1">
      <c r="I481" s="2"/>
    </row>
    <row r="482" ht="15.75" customHeight="1">
      <c r="I482" s="2"/>
    </row>
    <row r="483" ht="15.75" customHeight="1">
      <c r="I483" s="2"/>
    </row>
    <row r="484" ht="15.75" customHeight="1">
      <c r="I484" s="2"/>
    </row>
    <row r="485" ht="15.75" customHeight="1">
      <c r="I485" s="2"/>
    </row>
    <row r="486" ht="15.75" customHeight="1">
      <c r="I486" s="2"/>
    </row>
    <row r="487" ht="15.75" customHeight="1">
      <c r="I487" s="2"/>
    </row>
    <row r="488" ht="15.75" customHeight="1">
      <c r="I488" s="2"/>
    </row>
    <row r="489" ht="15.75" customHeight="1">
      <c r="I489" s="2"/>
    </row>
    <row r="490" ht="15.75" customHeight="1">
      <c r="I490" s="2"/>
    </row>
    <row r="491" ht="15.75" customHeight="1">
      <c r="I491" s="2"/>
    </row>
    <row r="492" ht="15.75" customHeight="1">
      <c r="I492" s="2"/>
    </row>
    <row r="493" ht="15.75" customHeight="1">
      <c r="I493" s="2"/>
    </row>
    <row r="494" ht="15.75" customHeight="1">
      <c r="I494" s="2"/>
    </row>
    <row r="495" ht="15.75" customHeight="1">
      <c r="I495" s="2"/>
    </row>
    <row r="496" ht="15.75" customHeight="1">
      <c r="I496" s="2"/>
    </row>
    <row r="497" ht="15.75" customHeight="1">
      <c r="I497" s="2"/>
    </row>
    <row r="498" ht="15.75" customHeight="1">
      <c r="I498" s="2"/>
    </row>
    <row r="499" ht="15.75" customHeight="1">
      <c r="I499" s="2"/>
    </row>
    <row r="500" ht="15.75" customHeight="1">
      <c r="I500" s="2"/>
    </row>
    <row r="501" ht="15.75" customHeight="1">
      <c r="I501" s="2"/>
    </row>
    <row r="502" ht="15.75" customHeight="1">
      <c r="I502" s="2"/>
    </row>
    <row r="503" ht="15.75" customHeight="1">
      <c r="I503" s="2"/>
    </row>
    <row r="504" ht="15.75" customHeight="1">
      <c r="I504" s="2"/>
    </row>
    <row r="505" ht="15.75" customHeight="1">
      <c r="I505" s="2"/>
    </row>
    <row r="506" ht="15.75" customHeight="1">
      <c r="I506" s="2"/>
    </row>
    <row r="507" ht="15.75" customHeight="1">
      <c r="I507" s="2"/>
    </row>
    <row r="508" ht="15.75" customHeight="1">
      <c r="I508" s="2"/>
    </row>
    <row r="509" ht="15.75" customHeight="1">
      <c r="I509" s="2"/>
    </row>
    <row r="510" ht="15.75" customHeight="1">
      <c r="I510" s="2"/>
    </row>
    <row r="511" ht="15.75" customHeight="1">
      <c r="I511" s="2"/>
    </row>
    <row r="512" ht="15.75" customHeight="1">
      <c r="I512" s="2"/>
    </row>
    <row r="513" ht="15.75" customHeight="1">
      <c r="I513" s="2"/>
    </row>
    <row r="514" ht="15.75" customHeight="1">
      <c r="I514" s="2"/>
    </row>
    <row r="515" ht="15.75" customHeight="1">
      <c r="I515" s="2"/>
    </row>
    <row r="516" ht="15.75" customHeight="1">
      <c r="I516" s="2"/>
    </row>
    <row r="517" ht="15.75" customHeight="1">
      <c r="I517" s="2"/>
    </row>
    <row r="518" ht="15.75" customHeight="1">
      <c r="I518" s="2"/>
    </row>
    <row r="519" ht="15.75" customHeight="1">
      <c r="I519" s="2"/>
    </row>
    <row r="520" ht="15.75" customHeight="1">
      <c r="I520" s="2"/>
    </row>
    <row r="521" ht="15.75" customHeight="1">
      <c r="I521" s="2"/>
    </row>
    <row r="522" ht="15.75" customHeight="1">
      <c r="I522" s="2"/>
    </row>
    <row r="523" ht="15.75" customHeight="1">
      <c r="I523" s="2"/>
    </row>
    <row r="524" ht="15.75" customHeight="1">
      <c r="I524" s="2"/>
    </row>
    <row r="525" ht="15.75" customHeight="1">
      <c r="I525" s="2"/>
    </row>
    <row r="526" ht="15.75" customHeight="1">
      <c r="I526" s="2"/>
    </row>
    <row r="527" ht="15.75" customHeight="1">
      <c r="I527" s="2"/>
    </row>
    <row r="528" ht="15.75" customHeight="1">
      <c r="I528" s="2"/>
    </row>
    <row r="529" ht="15.75" customHeight="1">
      <c r="I529" s="2"/>
    </row>
    <row r="530" ht="15.75" customHeight="1">
      <c r="I530" s="2"/>
    </row>
    <row r="531" ht="15.75" customHeight="1">
      <c r="I531" s="2"/>
    </row>
    <row r="532" ht="15.75" customHeight="1">
      <c r="I532" s="2"/>
    </row>
    <row r="533" ht="15.75" customHeight="1">
      <c r="I533" s="2"/>
    </row>
    <row r="534" ht="15.75" customHeight="1">
      <c r="I534" s="2"/>
    </row>
    <row r="535" ht="15.75" customHeight="1">
      <c r="I535" s="2"/>
    </row>
    <row r="536" ht="15.75" customHeight="1">
      <c r="I536" s="2"/>
    </row>
    <row r="537" ht="15.75" customHeight="1">
      <c r="I537" s="2"/>
    </row>
    <row r="538" ht="15.75" customHeight="1">
      <c r="I538" s="2"/>
    </row>
    <row r="539" ht="15.75" customHeight="1">
      <c r="I539" s="2"/>
    </row>
    <row r="540" ht="15.75" customHeight="1">
      <c r="I540" s="2"/>
    </row>
    <row r="541" ht="15.75" customHeight="1">
      <c r="I541" s="2"/>
    </row>
    <row r="542" ht="15.75" customHeight="1">
      <c r="I542" s="2"/>
    </row>
    <row r="543" ht="15.75" customHeight="1">
      <c r="I543" s="2"/>
    </row>
    <row r="544" ht="15.75" customHeight="1">
      <c r="I544" s="2"/>
    </row>
    <row r="545" ht="15.75" customHeight="1">
      <c r="I545" s="2"/>
    </row>
    <row r="546" ht="15.75" customHeight="1">
      <c r="I546" s="2"/>
    </row>
    <row r="547" ht="15.75" customHeight="1">
      <c r="I547" s="2"/>
    </row>
    <row r="548" ht="15.75" customHeight="1">
      <c r="I548" s="2"/>
    </row>
    <row r="549" ht="15.75" customHeight="1">
      <c r="I549" s="2"/>
    </row>
    <row r="550" ht="15.75" customHeight="1">
      <c r="I550" s="2"/>
    </row>
    <row r="551" ht="15.75" customHeight="1">
      <c r="I551" s="2"/>
    </row>
    <row r="552" ht="15.75" customHeight="1">
      <c r="I552" s="2"/>
    </row>
    <row r="553" ht="15.75" customHeight="1">
      <c r="I553" s="2"/>
    </row>
    <row r="554" ht="15.75" customHeight="1">
      <c r="I554" s="2"/>
    </row>
    <row r="555" ht="15.75" customHeight="1">
      <c r="I555" s="2"/>
    </row>
    <row r="556" ht="15.75" customHeight="1">
      <c r="I556" s="2"/>
    </row>
    <row r="557" ht="15.75" customHeight="1">
      <c r="I557" s="2"/>
    </row>
    <row r="558" ht="15.75" customHeight="1">
      <c r="I558" s="2"/>
    </row>
    <row r="559" ht="15.75" customHeight="1">
      <c r="I559" s="2"/>
    </row>
    <row r="560" ht="15.75" customHeight="1">
      <c r="I560" s="2"/>
    </row>
    <row r="561" ht="15.75" customHeight="1">
      <c r="I561" s="2"/>
    </row>
    <row r="562" ht="15.75" customHeight="1">
      <c r="I562" s="2"/>
    </row>
    <row r="563" ht="15.75" customHeight="1">
      <c r="I563" s="2"/>
    </row>
    <row r="564" ht="15.75" customHeight="1">
      <c r="I564" s="2"/>
    </row>
    <row r="565" ht="15.75" customHeight="1">
      <c r="I565" s="2"/>
    </row>
    <row r="566" ht="15.75" customHeight="1">
      <c r="I566" s="2"/>
    </row>
    <row r="567" ht="15.75" customHeight="1">
      <c r="I567" s="2"/>
    </row>
    <row r="568" ht="15.75" customHeight="1">
      <c r="I568" s="2"/>
    </row>
    <row r="569" ht="15.75" customHeight="1">
      <c r="I569" s="2"/>
    </row>
    <row r="570" ht="15.75" customHeight="1">
      <c r="I570" s="2"/>
    </row>
    <row r="571" ht="15.75" customHeight="1">
      <c r="I571" s="2"/>
    </row>
    <row r="572" ht="15.75" customHeight="1">
      <c r="I572" s="2"/>
    </row>
    <row r="573" ht="15.75" customHeight="1">
      <c r="I573" s="2"/>
    </row>
    <row r="574" ht="15.75" customHeight="1">
      <c r="I574" s="2"/>
    </row>
    <row r="575" ht="15.75" customHeight="1">
      <c r="I575" s="2"/>
    </row>
    <row r="576" ht="15.75" customHeight="1">
      <c r="I576" s="2"/>
    </row>
    <row r="577" ht="15.75" customHeight="1">
      <c r="I577" s="2"/>
    </row>
    <row r="578" ht="15.75" customHeight="1">
      <c r="I578" s="2"/>
    </row>
    <row r="579" ht="15.75" customHeight="1">
      <c r="I579" s="2"/>
    </row>
    <row r="580" ht="15.75" customHeight="1">
      <c r="I580" s="2"/>
    </row>
    <row r="581" ht="15.75" customHeight="1">
      <c r="I581" s="2"/>
    </row>
    <row r="582" ht="15.75" customHeight="1">
      <c r="I582" s="2"/>
    </row>
    <row r="583" ht="15.75" customHeight="1">
      <c r="I583" s="2"/>
    </row>
    <row r="584" ht="15.75" customHeight="1">
      <c r="I584" s="2"/>
    </row>
    <row r="585" ht="15.75" customHeight="1">
      <c r="I585" s="2"/>
    </row>
    <row r="586" ht="15.75" customHeight="1">
      <c r="I586" s="2"/>
    </row>
    <row r="587" ht="15.75" customHeight="1">
      <c r="I587" s="2"/>
    </row>
    <row r="588" ht="15.75" customHeight="1">
      <c r="I588" s="2"/>
    </row>
    <row r="589" ht="15.75" customHeight="1">
      <c r="I589" s="2"/>
    </row>
    <row r="590" ht="15.75" customHeight="1">
      <c r="I590" s="2"/>
    </row>
    <row r="591" ht="15.75" customHeight="1">
      <c r="I591" s="2"/>
    </row>
    <row r="592" ht="15.75" customHeight="1">
      <c r="I592" s="2"/>
    </row>
    <row r="593" ht="15.75" customHeight="1">
      <c r="I593" s="2"/>
    </row>
    <row r="594" ht="15.75" customHeight="1">
      <c r="I594" s="2"/>
    </row>
    <row r="595" ht="15.75" customHeight="1">
      <c r="I595" s="2"/>
    </row>
    <row r="596" ht="15.75" customHeight="1">
      <c r="I596" s="2"/>
    </row>
    <row r="597" ht="15.75" customHeight="1">
      <c r="I597" s="2"/>
    </row>
    <row r="598" ht="15.75" customHeight="1">
      <c r="I598" s="2"/>
    </row>
    <row r="599" ht="15.75" customHeight="1">
      <c r="I599" s="2"/>
    </row>
    <row r="600" ht="15.75" customHeight="1">
      <c r="I600" s="2"/>
    </row>
    <row r="601" ht="15.75" customHeight="1">
      <c r="I601" s="2"/>
    </row>
    <row r="602" ht="15.75" customHeight="1">
      <c r="I602" s="2"/>
    </row>
    <row r="603" ht="15.75" customHeight="1">
      <c r="I603" s="2"/>
    </row>
    <row r="604" ht="15.75" customHeight="1">
      <c r="I604" s="2"/>
    </row>
    <row r="605" ht="15.75" customHeight="1">
      <c r="I605" s="2"/>
    </row>
    <row r="606" ht="15.75" customHeight="1">
      <c r="I606" s="2"/>
    </row>
    <row r="607" ht="15.75" customHeight="1">
      <c r="I607" s="2"/>
    </row>
    <row r="608" ht="15.75" customHeight="1">
      <c r="I608" s="2"/>
    </row>
    <row r="609" ht="15.75" customHeight="1">
      <c r="I609" s="2"/>
    </row>
    <row r="610" ht="15.75" customHeight="1">
      <c r="I610" s="2"/>
    </row>
    <row r="611" ht="15.75" customHeight="1">
      <c r="I611" s="2"/>
    </row>
    <row r="612" ht="15.75" customHeight="1">
      <c r="I612" s="2"/>
    </row>
    <row r="613" ht="15.75" customHeight="1">
      <c r="I613" s="2"/>
    </row>
    <row r="614" ht="15.75" customHeight="1">
      <c r="I614" s="2"/>
    </row>
    <row r="615" ht="15.75" customHeight="1">
      <c r="I615" s="2"/>
    </row>
    <row r="616" ht="15.75" customHeight="1">
      <c r="I616" s="2"/>
    </row>
    <row r="617" ht="15.75" customHeight="1">
      <c r="I617" s="2"/>
    </row>
    <row r="618" ht="15.75" customHeight="1">
      <c r="I618" s="2"/>
    </row>
    <row r="619" ht="15.75" customHeight="1">
      <c r="I619" s="2"/>
    </row>
    <row r="620" ht="15.75" customHeight="1">
      <c r="I620" s="2"/>
    </row>
    <row r="621" ht="15.75" customHeight="1">
      <c r="I621" s="2"/>
    </row>
    <row r="622" ht="15.75" customHeight="1">
      <c r="I622" s="2"/>
    </row>
    <row r="623" ht="15.75" customHeight="1">
      <c r="I623" s="2"/>
    </row>
    <row r="624" ht="15.75" customHeight="1">
      <c r="I624" s="2"/>
    </row>
    <row r="625" ht="15.75" customHeight="1">
      <c r="I625" s="2"/>
    </row>
    <row r="626" ht="15.75" customHeight="1">
      <c r="I626" s="2"/>
    </row>
    <row r="627" ht="15.75" customHeight="1">
      <c r="I627" s="2"/>
    </row>
    <row r="628" ht="15.75" customHeight="1">
      <c r="I628" s="2"/>
    </row>
    <row r="629" ht="15.75" customHeight="1">
      <c r="I629" s="2"/>
    </row>
    <row r="630" ht="15.75" customHeight="1">
      <c r="I630" s="2"/>
    </row>
    <row r="631" ht="15.75" customHeight="1">
      <c r="I631" s="2"/>
    </row>
    <row r="632" ht="15.75" customHeight="1">
      <c r="I632" s="2"/>
    </row>
    <row r="633" ht="15.75" customHeight="1">
      <c r="I633" s="2"/>
    </row>
    <row r="634" ht="15.75" customHeight="1">
      <c r="I634" s="2"/>
    </row>
    <row r="635" ht="15.75" customHeight="1">
      <c r="I635" s="2"/>
    </row>
    <row r="636" ht="15.75" customHeight="1">
      <c r="I636" s="2"/>
    </row>
    <row r="637" ht="15.75" customHeight="1">
      <c r="I637" s="2"/>
    </row>
    <row r="638" ht="15.75" customHeight="1">
      <c r="I638" s="2"/>
    </row>
    <row r="639" ht="15.75" customHeight="1">
      <c r="I639" s="2"/>
    </row>
    <row r="640" ht="15.75" customHeight="1">
      <c r="I640" s="2"/>
    </row>
    <row r="641" ht="15.75" customHeight="1">
      <c r="I641" s="2"/>
    </row>
    <row r="642" ht="15.75" customHeight="1">
      <c r="I642" s="2"/>
    </row>
    <row r="643" ht="15.75" customHeight="1">
      <c r="I643" s="2"/>
    </row>
    <row r="644" ht="15.75" customHeight="1">
      <c r="I644" s="2"/>
    </row>
    <row r="645" ht="15.75" customHeight="1">
      <c r="I645" s="2"/>
    </row>
    <row r="646" ht="15.75" customHeight="1">
      <c r="I646" s="2"/>
    </row>
    <row r="647" ht="15.75" customHeight="1">
      <c r="I647" s="2"/>
    </row>
    <row r="648" ht="15.75" customHeight="1">
      <c r="I648" s="2"/>
    </row>
    <row r="649" ht="15.75" customHeight="1">
      <c r="I649" s="2"/>
    </row>
    <row r="650" ht="15.75" customHeight="1">
      <c r="I650" s="2"/>
    </row>
    <row r="651" ht="15.75" customHeight="1">
      <c r="I651" s="2"/>
    </row>
    <row r="652" ht="15.75" customHeight="1">
      <c r="I652" s="2"/>
    </row>
    <row r="653" ht="15.75" customHeight="1">
      <c r="I653" s="2"/>
    </row>
    <row r="654" ht="15.75" customHeight="1">
      <c r="I654" s="2"/>
    </row>
    <row r="655" ht="15.75" customHeight="1">
      <c r="I655" s="2"/>
    </row>
    <row r="656" ht="15.75" customHeight="1">
      <c r="I656" s="2"/>
    </row>
    <row r="657" ht="15.75" customHeight="1">
      <c r="I657" s="2"/>
    </row>
    <row r="658" ht="15.75" customHeight="1">
      <c r="I658" s="2"/>
    </row>
    <row r="659" ht="15.75" customHeight="1">
      <c r="I659" s="2"/>
    </row>
    <row r="660" ht="15.75" customHeight="1">
      <c r="I660" s="2"/>
    </row>
    <row r="661" ht="15.75" customHeight="1">
      <c r="I661" s="2"/>
    </row>
    <row r="662" ht="15.75" customHeight="1">
      <c r="I662" s="2"/>
    </row>
    <row r="663" ht="15.75" customHeight="1">
      <c r="I663" s="2"/>
    </row>
    <row r="664" ht="15.75" customHeight="1">
      <c r="I664" s="2"/>
    </row>
    <row r="665" ht="15.75" customHeight="1">
      <c r="I665" s="2"/>
    </row>
    <row r="666" ht="15.75" customHeight="1">
      <c r="I666" s="2"/>
    </row>
    <row r="667" ht="15.75" customHeight="1">
      <c r="I667" s="2"/>
    </row>
    <row r="668" ht="15.75" customHeight="1">
      <c r="I668" s="2"/>
    </row>
    <row r="669" ht="15.75" customHeight="1">
      <c r="I669" s="2"/>
    </row>
    <row r="670" ht="15.75" customHeight="1">
      <c r="I670" s="2"/>
    </row>
    <row r="671" ht="15.75" customHeight="1">
      <c r="I671" s="2"/>
    </row>
    <row r="672" ht="15.75" customHeight="1">
      <c r="I672" s="2"/>
    </row>
    <row r="673" ht="15.75" customHeight="1">
      <c r="I673" s="2"/>
    </row>
    <row r="674" ht="15.75" customHeight="1">
      <c r="I674" s="2"/>
    </row>
    <row r="675" ht="15.75" customHeight="1">
      <c r="I675" s="2"/>
    </row>
    <row r="676" ht="15.75" customHeight="1">
      <c r="I676" s="2"/>
    </row>
    <row r="677" ht="15.75" customHeight="1">
      <c r="I677" s="2"/>
    </row>
    <row r="678" ht="15.75" customHeight="1">
      <c r="I678" s="2"/>
    </row>
    <row r="679" ht="15.75" customHeight="1">
      <c r="I679" s="2"/>
    </row>
    <row r="680" ht="15.75" customHeight="1">
      <c r="I680" s="2"/>
    </row>
    <row r="681" ht="15.75" customHeight="1">
      <c r="I681" s="2"/>
    </row>
    <row r="682" ht="15.75" customHeight="1">
      <c r="I682" s="2"/>
    </row>
    <row r="683" ht="15.75" customHeight="1">
      <c r="I683" s="2"/>
    </row>
    <row r="684" ht="15.75" customHeight="1">
      <c r="I684" s="2"/>
    </row>
    <row r="685" ht="15.75" customHeight="1">
      <c r="I685" s="2"/>
    </row>
    <row r="686" ht="15.75" customHeight="1">
      <c r="I686" s="2"/>
    </row>
    <row r="687" ht="15.75" customHeight="1">
      <c r="I687" s="2"/>
    </row>
    <row r="688" ht="15.75" customHeight="1">
      <c r="I688" s="2"/>
    </row>
    <row r="689" ht="15.75" customHeight="1">
      <c r="I689" s="2"/>
    </row>
    <row r="690" ht="15.75" customHeight="1">
      <c r="I690" s="2"/>
    </row>
    <row r="691" ht="15.75" customHeight="1">
      <c r="I691" s="2"/>
    </row>
    <row r="692" ht="15.75" customHeight="1">
      <c r="I692" s="2"/>
    </row>
    <row r="693" ht="15.75" customHeight="1">
      <c r="I693" s="2"/>
    </row>
    <row r="694" ht="15.75" customHeight="1">
      <c r="I694" s="2"/>
    </row>
    <row r="695" ht="15.75" customHeight="1">
      <c r="I695" s="2"/>
    </row>
    <row r="696" ht="15.75" customHeight="1">
      <c r="I696" s="2"/>
    </row>
    <row r="697" ht="15.75" customHeight="1">
      <c r="I697" s="2"/>
    </row>
    <row r="698" ht="15.75" customHeight="1">
      <c r="I698" s="2"/>
    </row>
    <row r="699" ht="15.75" customHeight="1">
      <c r="I699" s="2"/>
    </row>
    <row r="700" ht="15.75" customHeight="1">
      <c r="I700" s="2"/>
    </row>
    <row r="701" ht="15.75" customHeight="1">
      <c r="I701" s="2"/>
    </row>
    <row r="702" ht="15.75" customHeight="1">
      <c r="I702" s="2"/>
    </row>
    <row r="703" ht="15.75" customHeight="1">
      <c r="I703" s="2"/>
    </row>
    <row r="704" ht="15.75" customHeight="1">
      <c r="I704" s="2"/>
    </row>
    <row r="705" ht="15.75" customHeight="1">
      <c r="I705" s="2"/>
    </row>
    <row r="706" ht="15.75" customHeight="1">
      <c r="I706" s="2"/>
    </row>
    <row r="707" ht="15.75" customHeight="1">
      <c r="I707" s="2"/>
    </row>
    <row r="708" ht="15.75" customHeight="1">
      <c r="I708" s="2"/>
    </row>
    <row r="709" ht="15.75" customHeight="1">
      <c r="I709" s="2"/>
    </row>
    <row r="710" ht="15.75" customHeight="1">
      <c r="I710" s="2"/>
    </row>
    <row r="711" ht="15.75" customHeight="1">
      <c r="I711" s="2"/>
    </row>
    <row r="712" ht="15.75" customHeight="1">
      <c r="I712" s="2"/>
    </row>
    <row r="713" ht="15.75" customHeight="1">
      <c r="I713" s="2"/>
    </row>
    <row r="714" ht="15.75" customHeight="1">
      <c r="I714" s="2"/>
    </row>
    <row r="715" ht="15.75" customHeight="1">
      <c r="I715" s="2"/>
    </row>
    <row r="716" ht="15.75" customHeight="1">
      <c r="I716" s="2"/>
    </row>
    <row r="717" ht="15.75" customHeight="1">
      <c r="I717" s="2"/>
    </row>
    <row r="718" ht="15.75" customHeight="1">
      <c r="I718" s="2"/>
    </row>
    <row r="719" ht="15.75" customHeight="1">
      <c r="I719" s="2"/>
    </row>
    <row r="720" ht="15.75" customHeight="1">
      <c r="I720" s="2"/>
    </row>
    <row r="721" ht="15.75" customHeight="1">
      <c r="I721" s="2"/>
    </row>
    <row r="722" ht="15.75" customHeight="1">
      <c r="I722" s="2"/>
    </row>
    <row r="723" ht="15.75" customHeight="1">
      <c r="I723" s="2"/>
    </row>
    <row r="724" ht="15.75" customHeight="1">
      <c r="I724" s="2"/>
    </row>
    <row r="725" ht="15.75" customHeight="1">
      <c r="I725" s="2"/>
    </row>
    <row r="726" ht="15.75" customHeight="1">
      <c r="I726" s="2"/>
    </row>
    <row r="727" ht="15.75" customHeight="1">
      <c r="I727" s="2"/>
    </row>
    <row r="728" ht="15.75" customHeight="1">
      <c r="I728" s="2"/>
    </row>
    <row r="729" ht="15.75" customHeight="1">
      <c r="I729" s="2"/>
    </row>
    <row r="730" ht="15.75" customHeight="1">
      <c r="I730" s="2"/>
    </row>
    <row r="731" ht="15.75" customHeight="1">
      <c r="I731" s="2"/>
    </row>
    <row r="732" ht="15.75" customHeight="1">
      <c r="I732" s="2"/>
    </row>
    <row r="733" ht="15.75" customHeight="1">
      <c r="I733" s="2"/>
    </row>
    <row r="734" ht="15.75" customHeight="1">
      <c r="I734" s="2"/>
    </row>
    <row r="735" ht="15.75" customHeight="1">
      <c r="I735" s="2"/>
    </row>
    <row r="736" ht="15.75" customHeight="1">
      <c r="I736" s="2"/>
    </row>
    <row r="737" ht="15.75" customHeight="1">
      <c r="I737" s="2"/>
    </row>
    <row r="738" ht="15.75" customHeight="1">
      <c r="I738" s="2"/>
    </row>
    <row r="739" ht="15.75" customHeight="1">
      <c r="I739" s="2"/>
    </row>
    <row r="740" ht="15.75" customHeight="1">
      <c r="I740" s="2"/>
    </row>
    <row r="741" ht="15.75" customHeight="1">
      <c r="I741" s="2"/>
    </row>
    <row r="742" ht="15.75" customHeight="1">
      <c r="I742" s="2"/>
    </row>
    <row r="743" ht="15.75" customHeight="1">
      <c r="I743" s="2"/>
    </row>
    <row r="744" ht="15.75" customHeight="1">
      <c r="I744" s="2"/>
    </row>
    <row r="745" ht="15.75" customHeight="1">
      <c r="I745" s="2"/>
    </row>
    <row r="746" ht="15.75" customHeight="1">
      <c r="I746" s="2"/>
    </row>
    <row r="747" ht="15.75" customHeight="1">
      <c r="I747" s="2"/>
    </row>
    <row r="748" ht="15.75" customHeight="1">
      <c r="I748" s="2"/>
    </row>
    <row r="749" ht="15.75" customHeight="1">
      <c r="I749" s="2"/>
    </row>
    <row r="750" ht="15.75" customHeight="1">
      <c r="I750" s="2"/>
    </row>
    <row r="751" ht="15.75" customHeight="1">
      <c r="I751" s="2"/>
    </row>
    <row r="752" ht="15.75" customHeight="1">
      <c r="I752" s="2"/>
    </row>
    <row r="753" ht="15.75" customHeight="1">
      <c r="I753" s="2"/>
    </row>
    <row r="754" ht="15.75" customHeight="1">
      <c r="I754" s="2"/>
    </row>
    <row r="755" ht="15.75" customHeight="1">
      <c r="I755" s="2"/>
    </row>
    <row r="756" ht="15.75" customHeight="1">
      <c r="I756" s="2"/>
    </row>
    <row r="757" ht="15.75" customHeight="1">
      <c r="I757" s="2"/>
    </row>
    <row r="758" ht="15.75" customHeight="1">
      <c r="I758" s="2"/>
    </row>
    <row r="759" ht="15.75" customHeight="1">
      <c r="I759" s="2"/>
    </row>
    <row r="760" ht="15.75" customHeight="1">
      <c r="I760" s="2"/>
    </row>
    <row r="761" ht="15.75" customHeight="1">
      <c r="I761" s="2"/>
    </row>
    <row r="762" ht="15.75" customHeight="1">
      <c r="I762" s="2"/>
    </row>
    <row r="763" ht="15.75" customHeight="1">
      <c r="I763" s="2"/>
    </row>
    <row r="764" ht="15.75" customHeight="1">
      <c r="I764" s="2"/>
    </row>
    <row r="765" ht="15.75" customHeight="1">
      <c r="I765" s="2"/>
    </row>
    <row r="766" ht="15.75" customHeight="1">
      <c r="I766" s="2"/>
    </row>
    <row r="767" ht="15.75" customHeight="1">
      <c r="I767" s="2"/>
    </row>
    <row r="768" ht="15.75" customHeight="1">
      <c r="I768" s="2"/>
    </row>
    <row r="769" ht="15.75" customHeight="1">
      <c r="I769" s="2"/>
    </row>
    <row r="770" ht="15.75" customHeight="1">
      <c r="I770" s="2"/>
    </row>
    <row r="771" ht="15.75" customHeight="1">
      <c r="I771" s="2"/>
    </row>
    <row r="772" ht="15.75" customHeight="1">
      <c r="I772" s="2"/>
    </row>
    <row r="773" ht="15.75" customHeight="1">
      <c r="I773" s="2"/>
    </row>
    <row r="774" ht="15.75" customHeight="1">
      <c r="I774" s="2"/>
    </row>
    <row r="775" ht="15.75" customHeight="1">
      <c r="I775" s="2"/>
    </row>
    <row r="776" ht="15.75" customHeight="1">
      <c r="I776" s="2"/>
    </row>
    <row r="777" ht="15.75" customHeight="1">
      <c r="I777" s="2"/>
    </row>
    <row r="778" ht="15.75" customHeight="1">
      <c r="I778" s="2"/>
    </row>
    <row r="779" ht="15.75" customHeight="1">
      <c r="I779" s="2"/>
    </row>
    <row r="780" ht="15.75" customHeight="1">
      <c r="I780" s="2"/>
    </row>
    <row r="781" ht="15.75" customHeight="1">
      <c r="I781" s="2"/>
    </row>
    <row r="782" ht="15.75" customHeight="1">
      <c r="I782" s="2"/>
    </row>
    <row r="783" ht="15.75" customHeight="1">
      <c r="I783" s="2"/>
    </row>
    <row r="784" ht="15.75" customHeight="1">
      <c r="I784" s="2"/>
    </row>
    <row r="785" ht="15.75" customHeight="1">
      <c r="I785" s="2"/>
    </row>
    <row r="786" ht="15.75" customHeight="1">
      <c r="I786" s="2"/>
    </row>
    <row r="787" ht="15.75" customHeight="1">
      <c r="I787" s="2"/>
    </row>
    <row r="788" ht="15.75" customHeight="1">
      <c r="I788" s="2"/>
    </row>
    <row r="789" ht="15.75" customHeight="1">
      <c r="I789" s="2"/>
    </row>
    <row r="790" ht="15.75" customHeight="1">
      <c r="I790" s="2"/>
    </row>
    <row r="791" ht="15.75" customHeight="1">
      <c r="I791" s="2"/>
    </row>
    <row r="792" ht="15.75" customHeight="1">
      <c r="I792" s="2"/>
    </row>
    <row r="793" ht="15.75" customHeight="1">
      <c r="I793" s="2"/>
    </row>
    <row r="794" ht="15.75" customHeight="1">
      <c r="I794" s="2"/>
    </row>
    <row r="795" ht="15.75" customHeight="1">
      <c r="I795" s="2"/>
    </row>
    <row r="796" ht="15.75" customHeight="1">
      <c r="I796" s="2"/>
    </row>
    <row r="797" ht="15.75" customHeight="1">
      <c r="I797" s="2"/>
    </row>
    <row r="798" ht="15.75" customHeight="1">
      <c r="I798" s="2"/>
    </row>
    <row r="799" ht="15.75" customHeight="1">
      <c r="I799" s="2"/>
    </row>
    <row r="800" ht="15.75" customHeight="1">
      <c r="I800" s="2"/>
    </row>
    <row r="801" ht="15.75" customHeight="1">
      <c r="I801" s="2"/>
    </row>
    <row r="802" ht="15.75" customHeight="1">
      <c r="I802" s="2"/>
    </row>
    <row r="803" ht="15.75" customHeight="1">
      <c r="I803" s="2"/>
    </row>
    <row r="804" ht="15.75" customHeight="1">
      <c r="I804" s="2"/>
    </row>
    <row r="805" ht="15.75" customHeight="1">
      <c r="I805" s="2"/>
    </row>
    <row r="806" ht="15.75" customHeight="1">
      <c r="I806" s="2"/>
    </row>
    <row r="807" ht="15.75" customHeight="1">
      <c r="I807" s="2"/>
    </row>
    <row r="808" ht="15.75" customHeight="1">
      <c r="I808" s="2"/>
    </row>
    <row r="809" ht="15.75" customHeight="1">
      <c r="I809" s="2"/>
    </row>
    <row r="810" ht="15.75" customHeight="1">
      <c r="I810" s="2"/>
    </row>
    <row r="811" ht="15.75" customHeight="1">
      <c r="I811" s="2"/>
    </row>
    <row r="812" ht="15.75" customHeight="1">
      <c r="I812" s="2"/>
    </row>
    <row r="813" ht="15.75" customHeight="1">
      <c r="I813" s="2"/>
    </row>
    <row r="814" ht="15.75" customHeight="1">
      <c r="I814" s="2"/>
    </row>
    <row r="815" ht="15.75" customHeight="1">
      <c r="I815" s="2"/>
    </row>
    <row r="816" ht="15.75" customHeight="1">
      <c r="I816" s="2"/>
    </row>
    <row r="817" ht="15.75" customHeight="1">
      <c r="I817" s="2"/>
    </row>
    <row r="818" ht="15.75" customHeight="1">
      <c r="I818" s="2"/>
    </row>
    <row r="819" ht="15.75" customHeight="1">
      <c r="I819" s="2"/>
    </row>
    <row r="820" ht="15.75" customHeight="1">
      <c r="I820" s="2"/>
    </row>
    <row r="821" ht="15.75" customHeight="1">
      <c r="I821" s="2"/>
    </row>
    <row r="822" ht="15.75" customHeight="1">
      <c r="I822" s="2"/>
    </row>
    <row r="823" ht="15.75" customHeight="1">
      <c r="I823" s="2"/>
    </row>
    <row r="824" ht="15.75" customHeight="1">
      <c r="I824" s="2"/>
    </row>
    <row r="825" ht="15.75" customHeight="1">
      <c r="I825" s="2"/>
    </row>
    <row r="826" ht="15.75" customHeight="1">
      <c r="I826" s="2"/>
    </row>
    <row r="827" ht="15.75" customHeight="1">
      <c r="I827" s="2"/>
    </row>
    <row r="828" ht="15.75" customHeight="1">
      <c r="I828" s="2"/>
    </row>
    <row r="829" ht="15.75" customHeight="1">
      <c r="I829" s="2"/>
    </row>
    <row r="830" ht="15.75" customHeight="1">
      <c r="I830" s="2"/>
    </row>
    <row r="831" ht="15.75" customHeight="1">
      <c r="I831" s="2"/>
    </row>
    <row r="832" ht="15.75" customHeight="1">
      <c r="I832" s="2"/>
    </row>
    <row r="833" ht="15.75" customHeight="1">
      <c r="I833" s="2"/>
    </row>
    <row r="834" ht="15.75" customHeight="1">
      <c r="I834" s="2"/>
    </row>
    <row r="835" ht="15.75" customHeight="1">
      <c r="I835" s="2"/>
    </row>
    <row r="836" ht="15.75" customHeight="1">
      <c r="I836" s="2"/>
    </row>
    <row r="837" ht="15.75" customHeight="1">
      <c r="I837" s="2"/>
    </row>
    <row r="838" ht="15.75" customHeight="1">
      <c r="I838" s="2"/>
    </row>
    <row r="839" ht="15.75" customHeight="1">
      <c r="I839" s="2"/>
    </row>
    <row r="840" ht="15.75" customHeight="1">
      <c r="I840" s="2"/>
    </row>
    <row r="841" ht="15.75" customHeight="1">
      <c r="I841" s="2"/>
    </row>
    <row r="842" ht="15.75" customHeight="1">
      <c r="I842" s="2"/>
    </row>
    <row r="843" ht="15.75" customHeight="1">
      <c r="I843" s="2"/>
    </row>
    <row r="844" ht="15.75" customHeight="1">
      <c r="I844" s="2"/>
    </row>
    <row r="845" ht="15.75" customHeight="1">
      <c r="I845" s="2"/>
    </row>
    <row r="846" ht="15.75" customHeight="1">
      <c r="I846" s="2"/>
    </row>
    <row r="847" ht="15.75" customHeight="1">
      <c r="I847" s="2"/>
    </row>
    <row r="848" ht="15.75" customHeight="1">
      <c r="I848" s="2"/>
    </row>
    <row r="849" ht="15.75" customHeight="1">
      <c r="I849" s="2"/>
    </row>
    <row r="850" ht="15.75" customHeight="1">
      <c r="I850" s="2"/>
    </row>
    <row r="851" ht="15.75" customHeight="1">
      <c r="I851" s="2"/>
    </row>
    <row r="852" ht="15.75" customHeight="1">
      <c r="I852" s="2"/>
    </row>
    <row r="853" ht="15.75" customHeight="1">
      <c r="I853" s="2"/>
    </row>
    <row r="854" ht="15.75" customHeight="1">
      <c r="I854" s="2"/>
    </row>
    <row r="855" ht="15.75" customHeight="1">
      <c r="I855" s="2"/>
    </row>
    <row r="856" ht="15.75" customHeight="1">
      <c r="I856" s="2"/>
    </row>
    <row r="857" ht="15.75" customHeight="1">
      <c r="I857" s="2"/>
    </row>
    <row r="858" ht="15.75" customHeight="1">
      <c r="I858" s="2"/>
    </row>
    <row r="859" ht="15.75" customHeight="1">
      <c r="I859" s="2"/>
    </row>
    <row r="860" ht="15.75" customHeight="1">
      <c r="I860" s="2"/>
    </row>
    <row r="861" ht="15.75" customHeight="1">
      <c r="I861" s="2"/>
    </row>
    <row r="862" ht="15.75" customHeight="1">
      <c r="I862" s="2"/>
    </row>
    <row r="863" ht="15.75" customHeight="1">
      <c r="I863" s="2"/>
    </row>
    <row r="864" ht="15.75" customHeight="1">
      <c r="I864" s="2"/>
    </row>
    <row r="865" ht="15.75" customHeight="1">
      <c r="I865" s="2"/>
    </row>
    <row r="866" ht="15.75" customHeight="1">
      <c r="I866" s="2"/>
    </row>
    <row r="867" ht="15.75" customHeight="1">
      <c r="I867" s="2"/>
    </row>
    <row r="868" ht="15.75" customHeight="1">
      <c r="I868" s="2"/>
    </row>
    <row r="869" ht="15.75" customHeight="1">
      <c r="I869" s="2"/>
    </row>
    <row r="870" ht="15.75" customHeight="1">
      <c r="I870" s="2"/>
    </row>
    <row r="871" ht="15.75" customHeight="1">
      <c r="I871" s="2"/>
    </row>
    <row r="872" ht="15.75" customHeight="1">
      <c r="I872" s="2"/>
    </row>
    <row r="873" ht="15.75" customHeight="1">
      <c r="I873" s="2"/>
    </row>
    <row r="874" ht="15.75" customHeight="1">
      <c r="I874" s="2"/>
    </row>
    <row r="875" ht="15.75" customHeight="1">
      <c r="I875" s="2"/>
    </row>
    <row r="876" ht="15.75" customHeight="1">
      <c r="I876" s="2"/>
    </row>
    <row r="877" ht="15.75" customHeight="1">
      <c r="I877" s="2"/>
    </row>
    <row r="878" ht="15.75" customHeight="1">
      <c r="I878" s="2"/>
    </row>
    <row r="879" ht="15.75" customHeight="1">
      <c r="I879" s="2"/>
    </row>
    <row r="880" ht="15.75" customHeight="1">
      <c r="I880" s="2"/>
    </row>
    <row r="881" ht="15.75" customHeight="1">
      <c r="I881" s="2"/>
    </row>
    <row r="882" ht="15.75" customHeight="1">
      <c r="I882" s="2"/>
    </row>
    <row r="883" ht="15.75" customHeight="1">
      <c r="I883" s="2"/>
    </row>
    <row r="884" ht="15.75" customHeight="1">
      <c r="I884" s="2"/>
    </row>
    <row r="885" ht="15.75" customHeight="1">
      <c r="I885" s="2"/>
    </row>
    <row r="886" ht="15.75" customHeight="1">
      <c r="I886" s="2"/>
    </row>
    <row r="887" ht="15.75" customHeight="1">
      <c r="I887" s="2"/>
    </row>
    <row r="888" ht="15.75" customHeight="1">
      <c r="I888" s="2"/>
    </row>
    <row r="889" ht="15.75" customHeight="1">
      <c r="I889" s="2"/>
    </row>
    <row r="890" ht="15.75" customHeight="1">
      <c r="I890" s="2"/>
    </row>
    <row r="891" ht="15.75" customHeight="1">
      <c r="I891" s="2"/>
    </row>
    <row r="892" ht="15.75" customHeight="1">
      <c r="I892" s="2"/>
    </row>
    <row r="893" ht="15.75" customHeight="1">
      <c r="I893" s="2"/>
    </row>
    <row r="894" ht="15.75" customHeight="1">
      <c r="I894" s="2"/>
    </row>
    <row r="895" ht="15.75" customHeight="1">
      <c r="I895" s="2"/>
    </row>
    <row r="896" ht="15.75" customHeight="1">
      <c r="I896" s="2"/>
    </row>
    <row r="897" ht="15.75" customHeight="1">
      <c r="I897" s="2"/>
    </row>
    <row r="898" ht="15.75" customHeight="1">
      <c r="I898" s="2"/>
    </row>
    <row r="899" ht="15.75" customHeight="1">
      <c r="I899" s="2"/>
    </row>
    <row r="900" ht="15.75" customHeight="1">
      <c r="I900" s="2"/>
    </row>
    <row r="901" ht="15.75" customHeight="1">
      <c r="I901" s="2"/>
    </row>
    <row r="902" ht="15.75" customHeight="1">
      <c r="I902" s="2"/>
    </row>
    <row r="903" ht="15.75" customHeight="1">
      <c r="I903" s="2"/>
    </row>
    <row r="904" ht="15.75" customHeight="1">
      <c r="I904" s="2"/>
    </row>
    <row r="905" ht="15.75" customHeight="1">
      <c r="I905" s="2"/>
    </row>
    <row r="906" ht="15.75" customHeight="1">
      <c r="I906" s="2"/>
    </row>
    <row r="907" ht="15.75" customHeight="1">
      <c r="I907" s="2"/>
    </row>
    <row r="908" ht="15.75" customHeight="1">
      <c r="I908" s="2"/>
    </row>
    <row r="909" ht="15.75" customHeight="1">
      <c r="I909" s="2"/>
    </row>
    <row r="910" ht="15.75" customHeight="1">
      <c r="I910" s="2"/>
    </row>
    <row r="911" ht="15.75" customHeight="1">
      <c r="I911" s="2"/>
    </row>
    <row r="912" ht="15.75" customHeight="1">
      <c r="I912" s="2"/>
    </row>
    <row r="913" ht="15.75" customHeight="1">
      <c r="I913" s="2"/>
    </row>
    <row r="914" ht="15.75" customHeight="1">
      <c r="I914" s="2"/>
    </row>
    <row r="915" ht="15.75" customHeight="1">
      <c r="I915" s="2"/>
    </row>
    <row r="916" ht="15.75" customHeight="1">
      <c r="I916" s="2"/>
    </row>
    <row r="917" ht="15.75" customHeight="1">
      <c r="I917" s="2"/>
    </row>
    <row r="918" ht="15.75" customHeight="1">
      <c r="I918" s="2"/>
    </row>
    <row r="919" ht="15.75" customHeight="1">
      <c r="I919" s="2"/>
    </row>
    <row r="920" ht="15.75" customHeight="1">
      <c r="I920" s="2"/>
    </row>
    <row r="921" ht="15.75" customHeight="1">
      <c r="I921" s="2"/>
    </row>
    <row r="922" ht="15.75" customHeight="1">
      <c r="I922" s="2"/>
    </row>
    <row r="923" ht="15.75" customHeight="1">
      <c r="I923" s="2"/>
    </row>
    <row r="924" ht="15.75" customHeight="1">
      <c r="I924" s="2"/>
    </row>
    <row r="925" ht="15.75" customHeight="1">
      <c r="I925" s="2"/>
    </row>
    <row r="926" ht="15.75" customHeight="1">
      <c r="I926" s="2"/>
    </row>
    <row r="927" ht="15.75" customHeight="1">
      <c r="I927" s="2"/>
    </row>
    <row r="928" ht="15.75" customHeight="1">
      <c r="I928" s="2"/>
    </row>
    <row r="929" ht="15.75" customHeight="1">
      <c r="I929" s="2"/>
    </row>
    <row r="930" ht="15.75" customHeight="1">
      <c r="I930" s="2"/>
    </row>
    <row r="931" ht="15.75" customHeight="1">
      <c r="I931" s="2"/>
    </row>
    <row r="932" ht="15.75" customHeight="1">
      <c r="I932" s="2"/>
    </row>
    <row r="933" ht="15.75" customHeight="1">
      <c r="I933" s="2"/>
    </row>
    <row r="934" ht="15.75" customHeight="1">
      <c r="I934" s="2"/>
    </row>
    <row r="935" ht="15.75" customHeight="1">
      <c r="I935" s="2"/>
    </row>
    <row r="936" ht="15.75" customHeight="1">
      <c r="I936" s="2"/>
    </row>
    <row r="937" ht="15.75" customHeight="1">
      <c r="I937" s="2"/>
    </row>
    <row r="938" ht="15.75" customHeight="1">
      <c r="I938" s="2"/>
    </row>
    <row r="939" ht="15.75" customHeight="1">
      <c r="I939" s="2"/>
    </row>
    <row r="940" ht="15.75" customHeight="1">
      <c r="I940" s="2"/>
    </row>
    <row r="941" ht="15.75" customHeight="1">
      <c r="I941" s="2"/>
    </row>
    <row r="942" ht="15.75" customHeight="1">
      <c r="I942" s="2"/>
    </row>
    <row r="943" ht="15.75" customHeight="1">
      <c r="I943" s="2"/>
    </row>
    <row r="944" ht="15.75" customHeight="1">
      <c r="I944" s="2"/>
    </row>
    <row r="945" ht="15.75" customHeight="1">
      <c r="I945" s="2"/>
    </row>
    <row r="946" ht="15.75" customHeight="1">
      <c r="I946" s="2"/>
    </row>
    <row r="947" ht="15.75" customHeight="1">
      <c r="I947" s="2"/>
    </row>
    <row r="948" ht="15.75" customHeight="1">
      <c r="I948" s="2"/>
    </row>
    <row r="949" ht="15.75" customHeight="1">
      <c r="I949" s="2"/>
    </row>
    <row r="950" ht="15.75" customHeight="1">
      <c r="I950" s="2"/>
    </row>
    <row r="951" ht="15.75" customHeight="1">
      <c r="I951" s="2"/>
    </row>
    <row r="952" ht="15.75" customHeight="1">
      <c r="I952" s="2"/>
    </row>
    <row r="953" ht="15.75" customHeight="1">
      <c r="I953" s="2"/>
    </row>
    <row r="954" ht="15.75" customHeight="1">
      <c r="I954" s="2"/>
    </row>
    <row r="955" ht="15.75" customHeight="1">
      <c r="I955" s="2"/>
    </row>
    <row r="956" ht="15.75" customHeight="1">
      <c r="I956" s="2"/>
    </row>
    <row r="957" ht="15.75" customHeight="1">
      <c r="I957" s="2"/>
    </row>
    <row r="958" ht="15.75" customHeight="1">
      <c r="I958" s="2"/>
    </row>
    <row r="959" ht="15.75" customHeight="1">
      <c r="I959" s="2"/>
    </row>
    <row r="960" ht="15.75" customHeight="1">
      <c r="I960" s="2"/>
    </row>
    <row r="961" ht="15.75" customHeight="1">
      <c r="I961" s="2"/>
    </row>
    <row r="962" ht="15.75" customHeight="1">
      <c r="I962" s="2"/>
    </row>
    <row r="963" ht="15.75" customHeight="1">
      <c r="I963" s="2"/>
    </row>
    <row r="964" ht="15.75" customHeight="1">
      <c r="I964" s="2"/>
    </row>
    <row r="965" ht="15.75" customHeight="1">
      <c r="I965" s="2"/>
    </row>
    <row r="966" ht="15.75" customHeight="1">
      <c r="I966" s="2"/>
    </row>
    <row r="967" ht="15.75" customHeight="1">
      <c r="I967" s="2"/>
    </row>
    <row r="968" ht="15.75" customHeight="1">
      <c r="I968" s="2"/>
    </row>
    <row r="969" ht="15.75" customHeight="1">
      <c r="I969" s="2"/>
    </row>
    <row r="970" ht="15.75" customHeight="1">
      <c r="I970" s="2"/>
    </row>
    <row r="971" ht="15.75" customHeight="1">
      <c r="I971" s="2"/>
    </row>
    <row r="972" ht="15.75" customHeight="1">
      <c r="I972" s="2"/>
    </row>
    <row r="973" ht="15.75" customHeight="1">
      <c r="I973" s="2"/>
    </row>
    <row r="974" ht="15.75" customHeight="1">
      <c r="I974" s="2"/>
    </row>
    <row r="975" ht="15.75" customHeight="1">
      <c r="I975" s="2"/>
    </row>
    <row r="976" ht="15.75" customHeight="1">
      <c r="I976" s="2"/>
    </row>
    <row r="977" ht="15.75" customHeight="1">
      <c r="I977" s="2"/>
    </row>
    <row r="978" ht="15.75" customHeight="1">
      <c r="I978" s="2"/>
    </row>
    <row r="979" ht="15.75" customHeight="1">
      <c r="I979" s="2"/>
    </row>
    <row r="980" ht="15.75" customHeight="1">
      <c r="I980" s="2"/>
    </row>
    <row r="981" ht="15.75" customHeight="1">
      <c r="I981" s="2"/>
    </row>
    <row r="982" ht="15.75" customHeight="1">
      <c r="I982" s="2"/>
    </row>
    <row r="983" ht="15.75" customHeight="1">
      <c r="I983" s="2"/>
    </row>
    <row r="984" ht="15.75" customHeight="1">
      <c r="I984" s="2"/>
    </row>
    <row r="985" ht="15.75" customHeight="1">
      <c r="I985" s="2"/>
    </row>
    <row r="986" ht="15.75" customHeight="1">
      <c r="I986" s="2"/>
    </row>
    <row r="987" ht="15.75" customHeight="1">
      <c r="I987" s="2"/>
    </row>
    <row r="988" ht="15.75" customHeight="1">
      <c r="I988" s="2"/>
    </row>
    <row r="989" ht="15.75" customHeight="1">
      <c r="I989" s="2"/>
    </row>
    <row r="990" ht="15.75" customHeight="1">
      <c r="I990" s="2"/>
    </row>
    <row r="991" ht="15.75" customHeight="1">
      <c r="I991" s="2"/>
    </row>
    <row r="992" ht="15.75" customHeight="1">
      <c r="I992" s="2"/>
    </row>
    <row r="993" ht="15.75" customHeight="1">
      <c r="I993" s="2"/>
    </row>
    <row r="994" ht="15.75" customHeight="1">
      <c r="I994" s="2"/>
    </row>
    <row r="995" ht="15.75" customHeight="1">
      <c r="I995" s="2"/>
    </row>
    <row r="996" ht="15.75" customHeight="1">
      <c r="I996" s="2"/>
    </row>
    <row r="997" ht="15.75" customHeight="1">
      <c r="I997" s="2"/>
    </row>
    <row r="998" ht="15.75" customHeight="1">
      <c r="I998" s="2"/>
    </row>
    <row r="999" ht="15.75" customHeight="1">
      <c r="I999" s="2"/>
    </row>
    <row r="1000" ht="15.75" customHeight="1">
      <c r="I1000" s="2"/>
    </row>
  </sheetData>
  <mergeCells count="5">
    <mergeCell ref="A8:D8"/>
    <mergeCell ref="A15:C15"/>
    <mergeCell ref="A22:D22"/>
    <mergeCell ref="A30:C30"/>
    <mergeCell ref="A36:C3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28"/>
      <c r="B1" s="28">
        <v>0.0</v>
      </c>
      <c r="C1" s="28">
        <v>0.0</v>
      </c>
      <c r="D1" s="28">
        <v>0.0</v>
      </c>
      <c r="E1" s="28"/>
      <c r="F1" s="28"/>
      <c r="G1" s="29"/>
      <c r="H1" s="30" t="s">
        <v>67</v>
      </c>
      <c r="I1" s="29"/>
      <c r="J1" s="30"/>
      <c r="K1" s="30" t="s">
        <v>68</v>
      </c>
      <c r="L1" s="30"/>
      <c r="M1" s="30" t="s">
        <v>69</v>
      </c>
      <c r="N1" s="30" t="s">
        <v>70</v>
      </c>
      <c r="O1" s="30"/>
      <c r="P1" s="30"/>
      <c r="Q1" s="28"/>
    </row>
    <row r="2">
      <c r="A2" s="5" t="s">
        <v>1</v>
      </c>
      <c r="B2" s="5" t="s">
        <v>2</v>
      </c>
      <c r="C2" s="5" t="s">
        <v>3</v>
      </c>
      <c r="D2" s="5" t="s">
        <v>3</v>
      </c>
      <c r="E2" s="5" t="s">
        <v>4</v>
      </c>
      <c r="F2" s="28"/>
      <c r="G2" s="29" t="s">
        <v>71</v>
      </c>
      <c r="H2" s="30" t="s">
        <v>72</v>
      </c>
      <c r="I2" s="29" t="s">
        <v>73</v>
      </c>
      <c r="J2" s="30"/>
      <c r="K2" s="30"/>
      <c r="L2" s="30"/>
      <c r="M2" s="30">
        <f>S9</f>
        <v>2.285438962</v>
      </c>
      <c r="N2" s="30">
        <f>S9</f>
        <v>2.285438962</v>
      </c>
      <c r="O2" s="30"/>
      <c r="P2" s="30" t="s">
        <v>74</v>
      </c>
      <c r="Q2" s="28"/>
    </row>
    <row r="3">
      <c r="A3" s="28"/>
      <c r="B3" s="28"/>
      <c r="C3" s="28"/>
      <c r="D3" s="28"/>
      <c r="E3" s="28"/>
      <c r="F3" s="28"/>
      <c r="G3" s="29" t="s">
        <v>75</v>
      </c>
      <c r="H3" s="30" t="s">
        <v>76</v>
      </c>
      <c r="I3" s="29" t="s">
        <v>77</v>
      </c>
      <c r="J3" s="30" t="s">
        <v>78</v>
      </c>
      <c r="K3" s="30" t="s">
        <v>1</v>
      </c>
      <c r="L3" s="30"/>
      <c r="M3" s="30">
        <f>S22</f>
        <v>2.708426717</v>
      </c>
      <c r="N3" s="30">
        <f>S37</f>
        <v>2.723742834</v>
      </c>
      <c r="O3" s="30"/>
      <c r="P3" s="30" t="s">
        <v>79</v>
      </c>
      <c r="Q3" s="28"/>
    </row>
    <row r="4">
      <c r="A4" s="28" t="s">
        <v>5</v>
      </c>
      <c r="B4" s="28"/>
      <c r="C4" s="28"/>
      <c r="D4" s="28"/>
      <c r="E4" s="28"/>
      <c r="F4" s="28"/>
      <c r="G4" s="29" t="s">
        <v>80</v>
      </c>
      <c r="H4" s="30"/>
      <c r="I4" s="29" t="s">
        <v>81</v>
      </c>
      <c r="J4" s="30"/>
      <c r="K4" s="30"/>
      <c r="L4" s="30"/>
      <c r="M4" s="30" t="s">
        <v>82</v>
      </c>
      <c r="N4" s="31" t="s">
        <v>83</v>
      </c>
      <c r="O4" s="30"/>
      <c r="P4" s="30"/>
      <c r="Q4" s="28"/>
    </row>
    <row r="5">
      <c r="A5" s="32" t="s">
        <v>11</v>
      </c>
      <c r="B5" s="7"/>
      <c r="C5" s="7"/>
      <c r="D5" s="8"/>
      <c r="E5" s="28"/>
      <c r="F5" s="28"/>
      <c r="I5" s="33"/>
      <c r="J5" s="28"/>
      <c r="K5" s="28"/>
      <c r="L5" s="28"/>
      <c r="M5" s="28"/>
      <c r="N5" s="28"/>
      <c r="O5" s="28"/>
      <c r="P5" s="28"/>
      <c r="Q5" s="28"/>
    </row>
    <row r="6">
      <c r="A6" s="34">
        <v>0.287027</v>
      </c>
      <c r="B6" s="35">
        <v>0.84606</v>
      </c>
      <c r="C6" s="35">
        <v>0.572392</v>
      </c>
      <c r="D6" s="35">
        <v>0.486813</v>
      </c>
      <c r="E6" s="28"/>
      <c r="F6" s="28"/>
      <c r="G6" s="28" t="s">
        <v>84</v>
      </c>
      <c r="H6" s="28" t="s">
        <v>85</v>
      </c>
      <c r="I6" s="2"/>
      <c r="J6" s="28"/>
      <c r="K6" s="28"/>
      <c r="L6" s="28"/>
      <c r="M6" s="28"/>
      <c r="N6" s="28"/>
      <c r="O6" s="28"/>
      <c r="P6" s="28"/>
      <c r="Q6" s="28"/>
    </row>
    <row r="7">
      <c r="A7" s="34">
        <v>0.902874</v>
      </c>
      <c r="B7" s="35">
        <v>0.871522</v>
      </c>
      <c r="C7" s="35">
        <v>0.691079</v>
      </c>
      <c r="D7" s="35">
        <v>0.18998</v>
      </c>
      <c r="E7" s="28"/>
      <c r="F7" s="28"/>
      <c r="G7" s="28">
        <v>1.0</v>
      </c>
      <c r="H7" s="28">
        <f t="array" ref="H7:H9">mmult(A6:D8,G7:G10)</f>
        <v>0.287027</v>
      </c>
      <c r="I7" s="2"/>
      <c r="J7" s="28"/>
      <c r="K7" s="28"/>
      <c r="L7" s="28"/>
      <c r="M7" s="28"/>
      <c r="N7" s="28"/>
      <c r="O7" s="28"/>
      <c r="P7" s="28"/>
      <c r="Q7" s="28"/>
    </row>
    <row r="8">
      <c r="A8" s="34">
        <v>0.537524</v>
      </c>
      <c r="B8" s="35">
        <v>0.09224</v>
      </c>
      <c r="C8" s="35">
        <v>0.558159</v>
      </c>
      <c r="D8" s="35">
        <v>0.491528</v>
      </c>
      <c r="E8" s="28"/>
      <c r="F8" s="28"/>
      <c r="G8" s="28">
        <v>0.0</v>
      </c>
      <c r="H8" s="28">
        <v>0.902874</v>
      </c>
      <c r="I8" s="2"/>
      <c r="J8" s="28"/>
      <c r="K8" s="19" t="s">
        <v>16</v>
      </c>
      <c r="L8" s="28"/>
      <c r="M8" s="19" t="s">
        <v>17</v>
      </c>
      <c r="N8" s="28"/>
      <c r="O8" s="28" t="s">
        <v>86</v>
      </c>
      <c r="P8" s="28" t="s">
        <v>87</v>
      </c>
      <c r="Q8" s="28" t="s">
        <v>88</v>
      </c>
      <c r="R8" s="1" t="s">
        <v>89</v>
      </c>
      <c r="S8" s="1" t="s">
        <v>90</v>
      </c>
    </row>
    <row r="9">
      <c r="A9" s="28"/>
      <c r="B9" s="28"/>
      <c r="C9" s="28"/>
      <c r="D9" s="28"/>
      <c r="E9" s="28"/>
      <c r="F9" s="28"/>
      <c r="G9" s="28">
        <v>0.0</v>
      </c>
      <c r="H9" s="28">
        <v>0.537524</v>
      </c>
      <c r="I9" s="33"/>
      <c r="J9" s="28"/>
      <c r="K9" s="33">
        <f t="shared" ref="K9:K11" si="1">H7+I13</f>
        <v>0.854028</v>
      </c>
      <c r="L9" s="36"/>
      <c r="M9" s="28">
        <f t="shared" ref="M9:M11" si="2">tanh(K9)</f>
        <v>0.6931679369</v>
      </c>
      <c r="N9" s="28"/>
      <c r="O9" s="28">
        <f t="array" ref="O9:O12">mmult(A34:C37,M9:M11)</f>
        <v>1.800334055</v>
      </c>
      <c r="P9" s="28">
        <f t="shared" ref="P9:P12" si="3">exp(O9)</f>
        <v>6.051668718</v>
      </c>
      <c r="Q9" s="37">
        <f t="shared" ref="Q9:Q12" si="4">P9/$P$13</f>
        <v>0.4323186627</v>
      </c>
      <c r="R9" s="1">
        <v>0.0</v>
      </c>
      <c r="S9" s="1">
        <f>-1*log(Q10,2)</f>
        <v>2.285438962</v>
      </c>
    </row>
    <row r="10">
      <c r="A10" s="28"/>
      <c r="B10" s="28"/>
      <c r="C10" s="28"/>
      <c r="D10" s="28"/>
      <c r="E10" s="28"/>
      <c r="F10" s="28"/>
      <c r="G10" s="28">
        <v>0.0</v>
      </c>
      <c r="H10" s="28"/>
      <c r="I10" s="33"/>
      <c r="J10" s="28"/>
      <c r="K10" s="33">
        <f t="shared" si="1"/>
        <v>1.469875</v>
      </c>
      <c r="L10" s="36"/>
      <c r="M10" s="28">
        <f t="shared" si="2"/>
        <v>0.8995536059</v>
      </c>
      <c r="N10" s="28"/>
      <c r="O10" s="28">
        <v>1.054780800080974</v>
      </c>
      <c r="P10" s="28">
        <f t="shared" si="3"/>
        <v>2.871345686</v>
      </c>
      <c r="Q10" s="28">
        <f t="shared" si="4"/>
        <v>0.205122981</v>
      </c>
      <c r="R10" s="1">
        <v>1.0</v>
      </c>
    </row>
    <row r="11">
      <c r="A11" s="28" t="s">
        <v>20</v>
      </c>
      <c r="B11" s="28"/>
      <c r="C11" s="28"/>
      <c r="D11" s="28"/>
      <c r="E11" s="28"/>
      <c r="F11" s="28"/>
      <c r="G11" s="28"/>
      <c r="H11" s="28"/>
      <c r="I11" s="33"/>
      <c r="J11" s="28"/>
      <c r="K11" s="33">
        <f t="shared" si="1"/>
        <v>1.104525</v>
      </c>
      <c r="L11" s="36"/>
      <c r="M11" s="28">
        <f t="shared" si="2"/>
        <v>0.8021185304</v>
      </c>
      <c r="N11" s="28"/>
      <c r="O11" s="28">
        <v>0.806943537934917</v>
      </c>
      <c r="P11" s="28">
        <f t="shared" si="3"/>
        <v>2.24104783</v>
      </c>
      <c r="Q11" s="28">
        <f t="shared" si="4"/>
        <v>0.1600958093</v>
      </c>
      <c r="R11" s="1">
        <v>0.0</v>
      </c>
    </row>
    <row r="12">
      <c r="A12" s="32" t="s">
        <v>21</v>
      </c>
      <c r="B12" s="7"/>
      <c r="C12" s="8"/>
      <c r="D12" s="38" t="s">
        <v>22</v>
      </c>
      <c r="E12" s="28"/>
      <c r="F12" s="28"/>
      <c r="G12" s="28" t="s">
        <v>91</v>
      </c>
      <c r="H12" s="2" t="s">
        <v>92</v>
      </c>
      <c r="I12" s="2" t="s">
        <v>19</v>
      </c>
      <c r="J12" s="28"/>
      <c r="K12" s="28"/>
      <c r="L12" s="28"/>
      <c r="M12" s="28"/>
      <c r="N12" s="28"/>
      <c r="O12" s="28">
        <v>1.0417260100216745</v>
      </c>
      <c r="P12" s="28">
        <f t="shared" si="3"/>
        <v>2.834104488</v>
      </c>
      <c r="Q12" s="28">
        <f t="shared" si="4"/>
        <v>0.202462547</v>
      </c>
      <c r="R12" s="1">
        <v>0.0</v>
      </c>
    </row>
    <row r="13">
      <c r="A13" s="39">
        <v>0.427043</v>
      </c>
      <c r="B13" s="40">
        <v>0.17</v>
      </c>
      <c r="C13" s="40">
        <v>0.23</v>
      </c>
      <c r="D13" s="35">
        <v>0.567001</v>
      </c>
      <c r="E13" s="28"/>
      <c r="F13" s="28"/>
      <c r="G13" s="28">
        <v>0.0</v>
      </c>
      <c r="H13" s="28">
        <f t="array" ref="H13:H15">mmult(A13:C15,G13:G15)</f>
        <v>0</v>
      </c>
      <c r="I13" s="33">
        <f t="shared" ref="I13:I15" si="5">H13+$D$13</f>
        <v>0.567001</v>
      </c>
      <c r="J13" s="28"/>
      <c r="K13" s="28"/>
      <c r="L13" s="28"/>
      <c r="M13" s="28"/>
      <c r="N13" s="28"/>
      <c r="O13" s="28"/>
      <c r="P13" s="28">
        <f>sum(P9:P12)</f>
        <v>13.99816672</v>
      </c>
      <c r="Q13" s="28" t="s">
        <v>93</v>
      </c>
    </row>
    <row r="14">
      <c r="A14" s="39">
        <v>0.33</v>
      </c>
      <c r="B14" s="40">
        <v>0.12</v>
      </c>
      <c r="C14" s="40">
        <v>0.4</v>
      </c>
      <c r="D14" s="28"/>
      <c r="E14" s="28"/>
      <c r="F14" s="28"/>
      <c r="G14" s="28">
        <v>0.0</v>
      </c>
      <c r="H14" s="28">
        <v>0.0</v>
      </c>
      <c r="I14" s="33">
        <f t="shared" si="5"/>
        <v>0.567001</v>
      </c>
      <c r="J14" s="28"/>
      <c r="K14" s="28"/>
      <c r="L14" s="28"/>
      <c r="M14" s="28"/>
      <c r="N14" s="28"/>
      <c r="O14" s="28"/>
      <c r="P14" s="28"/>
      <c r="Q14" s="28"/>
    </row>
    <row r="15">
      <c r="A15" s="39">
        <v>0.8</v>
      </c>
      <c r="B15" s="40">
        <v>0.66</v>
      </c>
      <c r="C15" s="40">
        <v>0.9</v>
      </c>
      <c r="D15" s="28"/>
      <c r="E15" s="28"/>
      <c r="F15" s="28"/>
      <c r="G15" s="28">
        <v>0.0</v>
      </c>
      <c r="H15" s="28">
        <v>0.0</v>
      </c>
      <c r="I15" s="33">
        <f t="shared" si="5"/>
        <v>0.567001</v>
      </c>
      <c r="J15" s="28"/>
      <c r="K15" s="28"/>
      <c r="L15" s="28"/>
      <c r="M15" s="28"/>
      <c r="N15" s="28"/>
      <c r="O15" s="28"/>
      <c r="P15" s="28"/>
      <c r="Q15" s="28"/>
    </row>
    <row r="16">
      <c r="A16" s="28"/>
      <c r="B16" s="28"/>
      <c r="C16" s="28"/>
      <c r="D16" s="28"/>
      <c r="E16" s="28"/>
      <c r="F16" s="28"/>
      <c r="G16" s="28"/>
      <c r="H16" s="28"/>
      <c r="I16" s="33"/>
      <c r="J16" s="28"/>
      <c r="K16" s="28"/>
      <c r="L16" s="28"/>
      <c r="M16" s="28"/>
      <c r="N16" s="28"/>
      <c r="O16" s="28"/>
      <c r="P16" s="28"/>
      <c r="Q16" s="28"/>
    </row>
    <row r="17">
      <c r="A17" s="28"/>
      <c r="B17" s="28"/>
      <c r="C17" s="28"/>
      <c r="D17" s="28"/>
      <c r="E17" s="28"/>
      <c r="F17" s="28"/>
      <c r="G17" s="28"/>
      <c r="H17" s="28"/>
      <c r="I17" s="33"/>
      <c r="J17" s="28"/>
      <c r="K17" s="28"/>
      <c r="L17" s="28"/>
      <c r="M17" s="28"/>
      <c r="N17" s="28"/>
      <c r="O17" s="28"/>
      <c r="P17" s="28"/>
      <c r="Q17" s="28"/>
    </row>
    <row r="18">
      <c r="A18" s="28" t="s">
        <v>26</v>
      </c>
      <c r="B18" s="28"/>
      <c r="C18" s="28"/>
      <c r="D18" s="28"/>
      <c r="E18" s="28"/>
      <c r="F18" s="28"/>
      <c r="G18" s="28"/>
      <c r="H18" s="28"/>
      <c r="I18" s="33"/>
      <c r="J18" s="28"/>
      <c r="K18" s="28"/>
      <c r="L18" s="28"/>
      <c r="M18" s="28"/>
      <c r="N18" s="28"/>
      <c r="O18" s="28"/>
      <c r="P18" s="28"/>
      <c r="Q18" s="28"/>
    </row>
    <row r="19">
      <c r="A19" s="32" t="s">
        <v>11</v>
      </c>
      <c r="B19" s="7"/>
      <c r="C19" s="7"/>
      <c r="D19" s="8"/>
      <c r="E19" s="28"/>
      <c r="F19" s="28"/>
      <c r="G19" s="28" t="s">
        <v>94</v>
      </c>
      <c r="H19" s="28"/>
      <c r="I19" s="33"/>
      <c r="J19" s="28"/>
      <c r="K19" s="28"/>
      <c r="L19" s="28"/>
      <c r="M19" s="28"/>
      <c r="N19" s="28"/>
      <c r="O19" s="28"/>
      <c r="P19" s="28"/>
      <c r="Q19" s="28"/>
    </row>
    <row r="20">
      <c r="A20" s="34">
        <v>0.287027</v>
      </c>
      <c r="B20" s="35">
        <v>0.84606</v>
      </c>
      <c r="C20" s="35">
        <v>0.572392</v>
      </c>
      <c r="D20" s="35">
        <v>0.486813</v>
      </c>
      <c r="E20" s="28"/>
      <c r="F20" s="28"/>
      <c r="G20" s="28" t="s">
        <v>75</v>
      </c>
      <c r="H20" s="28" t="s">
        <v>95</v>
      </c>
      <c r="I20" s="2"/>
      <c r="J20" s="28"/>
      <c r="K20" s="28"/>
      <c r="L20" s="28"/>
      <c r="M20" s="28"/>
      <c r="N20" s="28"/>
      <c r="O20" s="28"/>
      <c r="P20" s="28"/>
      <c r="Q20" s="28"/>
    </row>
    <row r="21" ht="15.75" customHeight="1">
      <c r="A21" s="34">
        <v>0.902874</v>
      </c>
      <c r="B21" s="35">
        <v>0.871522</v>
      </c>
      <c r="C21" s="35">
        <v>0.691079</v>
      </c>
      <c r="D21" s="35">
        <v>0.18998</v>
      </c>
      <c r="E21" s="28"/>
      <c r="F21" s="28"/>
      <c r="G21" s="28">
        <v>0.0</v>
      </c>
      <c r="H21" s="28">
        <f t="array" ref="H21:H23">mmult(A6:D8,G21:G24)</f>
        <v>0.84606</v>
      </c>
      <c r="I21" s="2"/>
      <c r="J21" s="28"/>
      <c r="K21" s="1" t="s">
        <v>96</v>
      </c>
      <c r="L21" s="28"/>
      <c r="M21" s="28" t="s">
        <v>97</v>
      </c>
      <c r="N21" s="28"/>
      <c r="O21" s="28" t="s">
        <v>98</v>
      </c>
      <c r="P21" s="28" t="s">
        <v>99</v>
      </c>
      <c r="Q21" s="28" t="s">
        <v>100</v>
      </c>
      <c r="R21" s="1" t="s">
        <v>101</v>
      </c>
      <c r="S21" s="1" t="s">
        <v>102</v>
      </c>
    </row>
    <row r="22" ht="15.75" customHeight="1">
      <c r="A22" s="34">
        <v>0.537524</v>
      </c>
      <c r="B22" s="35">
        <v>0.09224</v>
      </c>
      <c r="C22" s="35">
        <v>0.558159</v>
      </c>
      <c r="D22" s="35">
        <v>0.491528</v>
      </c>
      <c r="E22" s="28"/>
      <c r="F22" s="28"/>
      <c r="G22" s="28">
        <v>1.0</v>
      </c>
      <c r="H22" s="28">
        <v>0.871522</v>
      </c>
      <c r="I22" s="2"/>
      <c r="J22" s="28"/>
      <c r="K22" s="33">
        <f t="shared" ref="K22:K24" si="6">H21+I26</f>
        <v>2.04648489</v>
      </c>
      <c r="L22" s="28"/>
      <c r="M22" s="28">
        <f t="shared" ref="M22:M24" si="7">tanh(K22)</f>
        <v>0.9671687494</v>
      </c>
      <c r="N22" s="28"/>
      <c r="O22" s="28">
        <f t="array" ref="O22:O25">mmult(A34:C37,M22:M24)</f>
        <v>2.124832218</v>
      </c>
      <c r="P22" s="28">
        <f t="shared" ref="P22:P25" si="8">exp(O22)</f>
        <v>8.371492784</v>
      </c>
      <c r="Q22" s="41">
        <f t="shared" ref="Q22:Q25" si="9">P22/$P$26</f>
        <v>0.4464721836</v>
      </c>
      <c r="R22" s="1">
        <v>0.0</v>
      </c>
      <c r="S22" s="1">
        <f>-1*log(Q24,2)</f>
        <v>2.708426717</v>
      </c>
    </row>
    <row r="23" ht="15.75" customHeight="1">
      <c r="A23" s="28"/>
      <c r="B23" s="28"/>
      <c r="C23" s="28"/>
      <c r="D23" s="28"/>
      <c r="E23" s="28"/>
      <c r="F23" s="28"/>
      <c r="G23" s="28">
        <v>0.0</v>
      </c>
      <c r="H23" s="28">
        <v>0.09224</v>
      </c>
      <c r="I23" s="33"/>
      <c r="J23" s="28"/>
      <c r="K23" s="33">
        <f t="shared" si="6"/>
        <v>2.096062264</v>
      </c>
      <c r="L23" s="28"/>
      <c r="M23" s="28">
        <f t="shared" si="7"/>
        <v>0.9702217914</v>
      </c>
      <c r="N23" s="28"/>
      <c r="O23" s="28">
        <v>1.3042352242033681</v>
      </c>
      <c r="P23" s="28">
        <f t="shared" si="8"/>
        <v>3.684869916</v>
      </c>
      <c r="Q23" s="28">
        <f t="shared" si="9"/>
        <v>0.1965231244</v>
      </c>
      <c r="R23" s="1">
        <v>0.0</v>
      </c>
    </row>
    <row r="24" ht="15.75" customHeight="1">
      <c r="A24" s="28"/>
      <c r="B24" s="28"/>
      <c r="C24" s="28"/>
      <c r="D24" s="28"/>
      <c r="E24" s="28"/>
      <c r="F24" s="28"/>
      <c r="G24" s="5">
        <v>0.0</v>
      </c>
      <c r="H24" s="28"/>
      <c r="I24" s="33"/>
      <c r="J24" s="28"/>
      <c r="K24" s="33">
        <f t="shared" si="6"/>
        <v>2.529387407</v>
      </c>
      <c r="L24" s="28"/>
      <c r="M24" s="28">
        <f t="shared" si="7"/>
        <v>0.9873735426</v>
      </c>
      <c r="N24" s="28"/>
      <c r="O24" s="28">
        <v>1.0538720546927096</v>
      </c>
      <c r="P24" s="28">
        <f t="shared" si="8"/>
        <v>2.868737549</v>
      </c>
      <c r="Q24" s="28">
        <f t="shared" si="9"/>
        <v>0.1529967893</v>
      </c>
      <c r="R24" s="1">
        <v>1.0</v>
      </c>
    </row>
    <row r="25" ht="15.75" customHeight="1">
      <c r="A25" s="28"/>
      <c r="B25" s="28"/>
      <c r="C25" s="28"/>
      <c r="D25" s="28"/>
      <c r="E25" s="28"/>
      <c r="F25" s="28"/>
      <c r="G25" s="28" t="s">
        <v>103</v>
      </c>
      <c r="H25" s="2" t="s">
        <v>104</v>
      </c>
      <c r="I25" s="2" t="s">
        <v>19</v>
      </c>
      <c r="J25" s="28"/>
      <c r="K25" s="28"/>
      <c r="L25" s="28"/>
      <c r="M25" s="28"/>
      <c r="N25" s="28"/>
      <c r="O25" s="28">
        <v>1.3416138494640109</v>
      </c>
      <c r="P25" s="28">
        <f t="shared" si="8"/>
        <v>3.825211843</v>
      </c>
      <c r="Q25" s="28">
        <f t="shared" si="9"/>
        <v>0.2040079026</v>
      </c>
      <c r="R25" s="1">
        <v>0.0</v>
      </c>
    </row>
    <row r="26" ht="15.75" customHeight="1">
      <c r="A26" s="28" t="s">
        <v>20</v>
      </c>
      <c r="B26" s="28"/>
      <c r="C26" s="28"/>
      <c r="D26" s="28"/>
      <c r="E26" s="28"/>
      <c r="F26" s="28"/>
      <c r="G26" s="28">
        <f t="shared" ref="G26:G28" si="10">M9</f>
        <v>0.6931679369</v>
      </c>
      <c r="H26" s="28">
        <f t="array" ref="H26:H28">mmult(A13:C15,G26:G28)</f>
        <v>0.6334238903</v>
      </c>
      <c r="I26" s="33">
        <f t="shared" ref="I26:I28" si="11">H26+$D$13</f>
        <v>1.20042489</v>
      </c>
      <c r="J26" s="28"/>
      <c r="K26" s="28"/>
      <c r="L26" s="28"/>
      <c r="M26" s="28"/>
      <c r="N26" s="28"/>
      <c r="O26" s="28"/>
      <c r="P26" s="28">
        <f>sum(P22:P25)</f>
        <v>18.75031209</v>
      </c>
      <c r="Q26" s="28"/>
    </row>
    <row r="27" ht="15.0" customHeight="1">
      <c r="A27" s="42" t="s">
        <v>21</v>
      </c>
      <c r="B27" s="7"/>
      <c r="C27" s="8"/>
      <c r="D27" s="38" t="s">
        <v>22</v>
      </c>
      <c r="E27" s="28"/>
      <c r="F27" s="28"/>
      <c r="G27" s="28">
        <f t="shared" si="10"/>
        <v>0.8995536059</v>
      </c>
      <c r="H27" s="28">
        <v>0.6575392640464344</v>
      </c>
      <c r="I27" s="33">
        <f t="shared" si="11"/>
        <v>1.224540264</v>
      </c>
      <c r="J27" s="28"/>
      <c r="K27" s="28"/>
      <c r="L27" s="28"/>
      <c r="M27" s="28"/>
      <c r="N27" s="28"/>
      <c r="O27" s="28"/>
      <c r="P27" s="28"/>
      <c r="Q27" s="28"/>
    </row>
    <row r="28" ht="15.75" customHeight="1">
      <c r="A28" s="39">
        <v>0.427043</v>
      </c>
      <c r="B28" s="40">
        <v>0.17</v>
      </c>
      <c r="C28" s="40">
        <v>0.23</v>
      </c>
      <c r="D28" s="35">
        <v>0.567001</v>
      </c>
      <c r="E28" s="28"/>
      <c r="F28" s="28"/>
      <c r="G28" s="28">
        <f t="shared" si="10"/>
        <v>0.8021185304</v>
      </c>
      <c r="H28" s="28">
        <v>1.8701464067738864</v>
      </c>
      <c r="I28" s="33">
        <f t="shared" si="11"/>
        <v>2.437147407</v>
      </c>
      <c r="J28" s="28"/>
      <c r="K28" s="28"/>
      <c r="L28" s="28"/>
      <c r="M28" s="28"/>
      <c r="N28" s="28"/>
      <c r="O28" s="28"/>
      <c r="P28" s="28"/>
      <c r="Q28" s="28"/>
    </row>
    <row r="29" ht="15.75" customHeight="1">
      <c r="A29" s="39">
        <v>0.33</v>
      </c>
      <c r="B29" s="40">
        <v>0.12</v>
      </c>
      <c r="C29" s="40">
        <v>0.4</v>
      </c>
      <c r="D29" s="28"/>
      <c r="E29" s="28"/>
      <c r="F29" s="28"/>
      <c r="G29" s="28"/>
      <c r="H29" s="28"/>
      <c r="I29" s="33"/>
      <c r="J29" s="28"/>
      <c r="K29" s="28"/>
      <c r="L29" s="28"/>
      <c r="M29" s="28"/>
      <c r="N29" s="28"/>
      <c r="O29" s="28"/>
      <c r="P29" s="28"/>
      <c r="Q29" s="28"/>
    </row>
    <row r="30" ht="15.75" customHeight="1">
      <c r="A30" s="39">
        <v>0.8</v>
      </c>
      <c r="B30" s="40">
        <v>0.66</v>
      </c>
      <c r="C30" s="40">
        <v>0.9</v>
      </c>
      <c r="D30" s="28"/>
      <c r="E30" s="28"/>
      <c r="F30" s="28"/>
      <c r="G30" s="28"/>
      <c r="H30" s="28"/>
      <c r="I30" s="33"/>
      <c r="J30" s="28"/>
      <c r="K30" s="28"/>
      <c r="L30" s="28"/>
      <c r="M30" s="28"/>
      <c r="N30" s="28"/>
      <c r="O30" s="28"/>
      <c r="P30" s="28"/>
      <c r="Q30" s="28"/>
    </row>
    <row r="31" ht="15.75" customHeight="1">
      <c r="A31" s="28"/>
      <c r="B31" s="28"/>
      <c r="C31" s="28"/>
      <c r="D31" s="28"/>
      <c r="E31" s="28"/>
      <c r="F31" s="28"/>
      <c r="G31" s="28" t="s">
        <v>105</v>
      </c>
      <c r="H31" s="28"/>
      <c r="I31" s="33"/>
      <c r="J31" s="28"/>
      <c r="K31" s="28"/>
      <c r="L31" s="28"/>
      <c r="M31" s="28"/>
      <c r="N31" s="28"/>
      <c r="O31" s="28"/>
      <c r="P31" s="28"/>
      <c r="Q31" s="28"/>
    </row>
    <row r="32" ht="15.75" customHeight="1">
      <c r="A32" s="28" t="s">
        <v>37</v>
      </c>
      <c r="B32" s="28"/>
      <c r="C32" s="28"/>
      <c r="D32" s="28"/>
      <c r="E32" s="28"/>
      <c r="F32" s="28"/>
      <c r="G32" s="28" t="s">
        <v>106</v>
      </c>
      <c r="H32" s="28" t="s">
        <v>85</v>
      </c>
      <c r="I32" s="33"/>
      <c r="J32" s="28"/>
      <c r="K32" s="28"/>
      <c r="L32" s="28"/>
      <c r="M32" s="28"/>
      <c r="N32" s="28"/>
      <c r="O32" s="28"/>
      <c r="P32" s="28"/>
      <c r="Q32" s="28"/>
    </row>
    <row r="33" ht="15.75" customHeight="1">
      <c r="A33" s="32" t="s">
        <v>38</v>
      </c>
      <c r="B33" s="7"/>
      <c r="C33" s="8"/>
      <c r="D33" s="28"/>
      <c r="E33" s="28"/>
      <c r="F33" s="28"/>
      <c r="G33" s="28">
        <v>1.0</v>
      </c>
      <c r="H33" s="28">
        <f t="array" ref="H33:H35">mmult(A6:D8,G33:G36)</f>
        <v>0.287027</v>
      </c>
      <c r="I33" s="33"/>
      <c r="J33" s="28"/>
      <c r="K33" s="28"/>
      <c r="L33" s="28"/>
      <c r="M33" s="28"/>
      <c r="N33" s="28"/>
      <c r="O33" s="28"/>
      <c r="P33" s="28"/>
      <c r="Q33" s="28"/>
    </row>
    <row r="34" ht="15.75" customHeight="1">
      <c r="A34" s="34">
        <v>0.37168</v>
      </c>
      <c r="B34" s="35">
        <v>0.974829</v>
      </c>
      <c r="C34" s="35">
        <v>0.830035</v>
      </c>
      <c r="D34" s="28"/>
      <c r="E34" s="28"/>
      <c r="F34" s="28"/>
      <c r="G34" s="28">
        <v>0.0</v>
      </c>
      <c r="H34" s="28">
        <v>0.902874</v>
      </c>
      <c r="I34" s="33"/>
      <c r="J34" s="28"/>
      <c r="K34" s="28"/>
      <c r="L34" s="28"/>
      <c r="M34" s="28"/>
      <c r="N34" s="28"/>
      <c r="O34" s="28"/>
      <c r="P34" s="28"/>
      <c r="Q34" s="28"/>
    </row>
    <row r="35" ht="15.75" customHeight="1">
      <c r="A35" s="34">
        <v>0.39141</v>
      </c>
      <c r="B35" s="35">
        <v>0.282586</v>
      </c>
      <c r="C35" s="35">
        <v>0.659836</v>
      </c>
      <c r="D35" s="28"/>
      <c r="E35" s="28"/>
      <c r="F35" s="28"/>
      <c r="G35" s="28">
        <v>0.0</v>
      </c>
      <c r="H35" s="28">
        <v>0.537524</v>
      </c>
      <c r="I35" s="33"/>
      <c r="J35" s="28"/>
      <c r="K35" s="28"/>
      <c r="L35" s="28"/>
      <c r="M35" s="28"/>
      <c r="N35" s="28"/>
      <c r="O35" s="28"/>
      <c r="P35" s="28"/>
      <c r="Q35" s="28"/>
    </row>
    <row r="36" ht="15.75" customHeight="1">
      <c r="A36" s="34">
        <v>0.64985</v>
      </c>
      <c r="B36" s="35">
        <v>0.098216</v>
      </c>
      <c r="C36" s="35">
        <v>0.334287</v>
      </c>
      <c r="D36" s="28"/>
      <c r="E36" s="28"/>
      <c r="F36" s="28"/>
      <c r="G36" s="28">
        <v>0.0</v>
      </c>
      <c r="H36" s="28"/>
      <c r="I36" s="33"/>
      <c r="J36" s="28"/>
      <c r="K36" s="1" t="s">
        <v>96</v>
      </c>
      <c r="L36" s="28"/>
      <c r="M36" s="28" t="s">
        <v>97</v>
      </c>
      <c r="N36" s="28"/>
      <c r="O36" s="28" t="s">
        <v>98</v>
      </c>
      <c r="P36" s="28" t="s">
        <v>99</v>
      </c>
      <c r="Q36" s="28" t="s">
        <v>100</v>
      </c>
      <c r="R36" s="1" t="s">
        <v>101</v>
      </c>
      <c r="S36" s="1" t="s">
        <v>102</v>
      </c>
    </row>
    <row r="37" ht="15.75" customHeight="1">
      <c r="A37" s="34">
        <v>0.91266</v>
      </c>
      <c r="B37" s="35">
        <v>0.325816</v>
      </c>
      <c r="C37" s="35">
        <v>0.14463</v>
      </c>
      <c r="D37" s="28"/>
      <c r="E37" s="28"/>
      <c r="F37" s="28"/>
      <c r="G37" s="28"/>
      <c r="H37" s="28"/>
      <c r="I37" s="33"/>
      <c r="J37" s="28"/>
      <c r="K37" s="33">
        <f t="shared" ref="K37:K39" si="12">H33+I39</f>
        <v>1.48745189</v>
      </c>
      <c r="L37" s="28"/>
      <c r="M37" s="28">
        <f t="shared" ref="M37:M39" si="13">tanh(K37)</f>
        <v>0.9028547984</v>
      </c>
      <c r="N37" s="28"/>
      <c r="O37" s="28">
        <f t="array" ref="O37:O40">mmult(A34:C37,M37:M39)</f>
        <v>2.108830572</v>
      </c>
      <c r="P37" s="28">
        <f t="shared" ref="P37:P40" si="14">exp(O37)</f>
        <v>8.238601198</v>
      </c>
      <c r="Q37" s="28">
        <f t="shared" ref="Q37:Q40" si="15">P37/$P$41</f>
        <v>0.4520967603</v>
      </c>
      <c r="R37" s="1">
        <v>0.0</v>
      </c>
      <c r="S37" s="1">
        <f>-1*log(Q39,2)</f>
        <v>2.723742834</v>
      </c>
    </row>
    <row r="38" ht="15.75" customHeight="1">
      <c r="G38" s="1" t="s">
        <v>107</v>
      </c>
      <c r="H38" s="2" t="s">
        <v>104</v>
      </c>
      <c r="I38" s="2" t="s">
        <v>19</v>
      </c>
      <c r="K38" s="33">
        <f t="shared" si="12"/>
        <v>2.127414264</v>
      </c>
      <c r="L38" s="28"/>
      <c r="M38" s="28">
        <f t="shared" si="13"/>
        <v>0.9720063354</v>
      </c>
      <c r="O38" s="28">
        <v>1.2844656130370833</v>
      </c>
      <c r="P38" s="28">
        <f t="shared" si="14"/>
        <v>3.612736842</v>
      </c>
      <c r="Q38" s="28">
        <f t="shared" si="15"/>
        <v>0.1982504776</v>
      </c>
      <c r="R38" s="1">
        <v>0.0</v>
      </c>
    </row>
    <row r="39" ht="15.75" customHeight="1">
      <c r="G39" s="28">
        <v>0.6931679369276105</v>
      </c>
      <c r="H39" s="28">
        <f t="array" ref="H39:H41">mmult(A13:C15,G39:G41)</f>
        <v>0.6334238903</v>
      </c>
      <c r="I39" s="33">
        <f t="shared" ref="I39:I41" si="16">H39+$D$13</f>
        <v>1.20042489</v>
      </c>
      <c r="K39" s="33">
        <f t="shared" si="12"/>
        <v>2.974671407</v>
      </c>
      <c r="L39" s="28"/>
      <c r="M39" s="28">
        <f t="shared" si="13"/>
        <v>0.9947984561</v>
      </c>
      <c r="O39" s="28">
        <v>1.0147349565042654</v>
      </c>
      <c r="P39" s="28">
        <f t="shared" si="14"/>
        <v>2.758632143</v>
      </c>
      <c r="Q39" s="28">
        <f t="shared" si="15"/>
        <v>0.1513811174</v>
      </c>
      <c r="R39" s="1">
        <v>1.0</v>
      </c>
    </row>
    <row r="40" ht="15.75" customHeight="1">
      <c r="G40" s="28">
        <v>0.8995536058873634</v>
      </c>
      <c r="H40" s="28">
        <v>0.6575392640464344</v>
      </c>
      <c r="I40" s="33">
        <f t="shared" si="16"/>
        <v>1.224540264</v>
      </c>
      <c r="O40" s="28">
        <v>1.2845723772373958</v>
      </c>
      <c r="P40" s="28">
        <f t="shared" si="14"/>
        <v>3.613122573</v>
      </c>
      <c r="Q40" s="28">
        <f t="shared" si="15"/>
        <v>0.1982716448</v>
      </c>
      <c r="R40" s="1">
        <v>0.0</v>
      </c>
    </row>
    <row r="41" ht="15.75" customHeight="1">
      <c r="G41" s="28">
        <v>0.802118530384598</v>
      </c>
      <c r="H41" s="28">
        <v>1.8701464067738864</v>
      </c>
      <c r="I41" s="33">
        <f t="shared" si="16"/>
        <v>2.437147407</v>
      </c>
      <c r="O41" s="28"/>
      <c r="P41" s="28">
        <f>sum(P37:P40)</f>
        <v>18.22309276</v>
      </c>
      <c r="Q41" s="28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5:D5"/>
    <mergeCell ref="A12:C12"/>
    <mergeCell ref="A19:D19"/>
    <mergeCell ref="A27:C27"/>
    <mergeCell ref="A33:C3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2019-10-31T07:56:40Z</dcterms:created>
  <dc:creator>ADMIN</dc:creator>
</cp:coreProperties>
</file>