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Supply Chain Optimization - UCI\"/>
    </mc:Choice>
  </mc:AlternateContent>
  <xr:revisionPtr revIDLastSave="0" documentId="13_ncr:1_{70C2F381-AE73-4934-90E0-898CFA6A739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source optimization" sheetId="2" r:id="rId1"/>
    <sheet name="Exercise" sheetId="1" r:id="rId2"/>
  </sheets>
  <definedNames>
    <definedName name="solver_adj" localSheetId="1" hidden="1">Exercise!$J$9:$O$10</definedName>
    <definedName name="solver_adj" localSheetId="0" hidden="1">'Resource optimization'!$J$9:$O$10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Exercise!$J$10:$O$10</definedName>
    <definedName name="solver_lhs1" localSheetId="0" hidden="1">'Resource optimization'!$J$10:$O$10</definedName>
    <definedName name="solver_lhs2" localSheetId="1" hidden="1">Exercise!$J$14:$O$14</definedName>
    <definedName name="solver_lhs2" localSheetId="0" hidden="1">'Resource optimization'!$J$14:$O$14</definedName>
    <definedName name="solver_lhs3" localSheetId="1" hidden="1">Exercise!$J$9:$O$10</definedName>
    <definedName name="solver_lhs3" localSheetId="0" hidden="1">'Resource optimization'!$J$9:$O$10</definedName>
    <definedName name="solver_lhs4" localSheetId="1" hidden="1">Exercise!$J$9:$O$9</definedName>
    <definedName name="solver_lhs4" localSheetId="0" hidden="1">'Resource optimization'!$J$9:$O$9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Exercise!$J$25</definedName>
    <definedName name="solver_opt" localSheetId="0" hidden="1">'Resource optimization'!$J$25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4</definedName>
    <definedName name="solver_rel3" localSheetId="0" hidden="1">4</definedName>
    <definedName name="solver_rel4" localSheetId="1" hidden="1">1</definedName>
    <definedName name="solver_rel4" localSheetId="0" hidden="1">1</definedName>
    <definedName name="solver_rhs1" localSheetId="1" hidden="1">Exercise!$C$19</definedName>
    <definedName name="solver_rhs1" localSheetId="0" hidden="1">'Resource optimization'!$C$19</definedName>
    <definedName name="solver_rhs2" localSheetId="1" hidden="1">0</definedName>
    <definedName name="solver_rhs2" localSheetId="0" hidden="1">0</definedName>
    <definedName name="solver_rhs3" localSheetId="1" hidden="1">"integer"</definedName>
    <definedName name="solver_rhs3" localSheetId="0" hidden="1">"integer"</definedName>
    <definedName name="solver_rhs4" localSheetId="1" hidden="1">Exercise!$B$9:$G$9</definedName>
    <definedName name="solver_rhs4" localSheetId="0" hidden="1">'Resource optimization'!$B$9:$G$9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O20" i="2" l="1"/>
  <c r="N20" i="2"/>
  <c r="M20" i="2"/>
  <c r="L20" i="2"/>
  <c r="K20" i="2"/>
  <c r="J20" i="2"/>
  <c r="O19" i="2"/>
  <c r="N19" i="2"/>
  <c r="M19" i="2"/>
  <c r="L19" i="2"/>
  <c r="K19" i="2"/>
  <c r="J19" i="2"/>
  <c r="N18" i="2"/>
  <c r="K18" i="2"/>
  <c r="J13" i="2"/>
  <c r="P10" i="2"/>
  <c r="P9" i="2"/>
  <c r="O8" i="2"/>
  <c r="O18" i="2" s="1"/>
  <c r="N8" i="2"/>
  <c r="M8" i="2"/>
  <c r="M18" i="2" s="1"/>
  <c r="L8" i="2"/>
  <c r="L18" i="2" s="1"/>
  <c r="K8" i="2"/>
  <c r="J8" i="2"/>
  <c r="J18" i="2" s="1"/>
  <c r="O6" i="2"/>
  <c r="O11" i="2" s="1"/>
  <c r="N6" i="2"/>
  <c r="N11" i="2" s="1"/>
  <c r="M6" i="2"/>
  <c r="L6" i="2"/>
  <c r="K6" i="2"/>
  <c r="K11" i="2" s="1"/>
  <c r="J6" i="2"/>
  <c r="J11" i="2" s="1"/>
  <c r="P18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J20" i="1"/>
  <c r="J19" i="1"/>
  <c r="J18" i="1"/>
  <c r="J14" i="1"/>
  <c r="K13" i="1" s="1"/>
  <c r="K14" i="1" s="1"/>
  <c r="L13" i="1" s="1"/>
  <c r="J13" i="1"/>
  <c r="P8" i="1"/>
  <c r="P9" i="1"/>
  <c r="P10" i="1"/>
  <c r="P6" i="1"/>
  <c r="K11" i="1"/>
  <c r="L11" i="1"/>
  <c r="M11" i="1"/>
  <c r="N11" i="1"/>
  <c r="O11" i="1"/>
  <c r="J11" i="1"/>
  <c r="K8" i="1"/>
  <c r="L8" i="1"/>
  <c r="M8" i="1"/>
  <c r="N8" i="1"/>
  <c r="O8" i="1"/>
  <c r="J8" i="1"/>
  <c r="K6" i="1"/>
  <c r="L6" i="1"/>
  <c r="M6" i="1"/>
  <c r="N6" i="1"/>
  <c r="O6" i="1"/>
  <c r="J6" i="1"/>
  <c r="P20" i="2" l="1"/>
  <c r="P19" i="2"/>
  <c r="M11" i="2"/>
  <c r="L11" i="2"/>
  <c r="P8" i="2"/>
  <c r="J14" i="2"/>
  <c r="J16" i="2" s="1"/>
  <c r="P18" i="2"/>
  <c r="P6" i="2"/>
  <c r="K16" i="1"/>
  <c r="K22" i="1" s="1"/>
  <c r="P20" i="1"/>
  <c r="P19" i="1"/>
  <c r="L14" i="1"/>
  <c r="L15" i="1" s="1"/>
  <c r="L21" i="1" s="1"/>
  <c r="K15" i="1"/>
  <c r="K21" i="1" s="1"/>
  <c r="J15" i="1"/>
  <c r="J16" i="1"/>
  <c r="P11" i="1"/>
  <c r="J15" i="2" l="1"/>
  <c r="J21" i="2" s="1"/>
  <c r="P11" i="2"/>
  <c r="K13" i="2"/>
  <c r="K14" i="2" s="1"/>
  <c r="J22" i="2"/>
  <c r="K23" i="1"/>
  <c r="J21" i="1"/>
  <c r="M13" i="1"/>
  <c r="L16" i="1"/>
  <c r="L22" i="1" s="1"/>
  <c r="L23" i="1" s="1"/>
  <c r="J22" i="1"/>
  <c r="K15" i="2" l="1"/>
  <c r="K21" i="2" s="1"/>
  <c r="J23" i="2"/>
  <c r="K16" i="2"/>
  <c r="L13" i="2"/>
  <c r="M14" i="1"/>
  <c r="M15" i="1" s="1"/>
  <c r="J23" i="1"/>
  <c r="K22" i="2" l="1"/>
  <c r="L14" i="2"/>
  <c r="L15" i="2" s="1"/>
  <c r="M21" i="1"/>
  <c r="N13" i="1"/>
  <c r="M16" i="1"/>
  <c r="L21" i="2" l="1"/>
  <c r="M13" i="2"/>
  <c r="L16" i="2"/>
  <c r="K23" i="2"/>
  <c r="M22" i="1"/>
  <c r="N14" i="1"/>
  <c r="N15" i="1" s="1"/>
  <c r="L22" i="2" l="1"/>
  <c r="M14" i="2"/>
  <c r="M15" i="2" s="1"/>
  <c r="N21" i="1"/>
  <c r="M23" i="1"/>
  <c r="O13" i="1"/>
  <c r="N16" i="1"/>
  <c r="M21" i="2" l="1"/>
  <c r="N13" i="2"/>
  <c r="M16" i="2"/>
  <c r="L23" i="2"/>
  <c r="N22" i="1"/>
  <c r="O14" i="1"/>
  <c r="P13" i="1"/>
  <c r="M22" i="2" l="1"/>
  <c r="M23" i="2" s="1"/>
  <c r="N14" i="2"/>
  <c r="N15" i="2" s="1"/>
  <c r="N23" i="1"/>
  <c r="O16" i="1"/>
  <c r="P14" i="1"/>
  <c r="O15" i="1"/>
  <c r="O13" i="2" l="1"/>
  <c r="N16" i="2"/>
  <c r="N21" i="2"/>
  <c r="O21" i="1"/>
  <c r="P15" i="1"/>
  <c r="O22" i="1"/>
  <c r="P22" i="1" s="1"/>
  <c r="P16" i="1"/>
  <c r="N22" i="2" l="1"/>
  <c r="N23" i="2" s="1"/>
  <c r="O14" i="2"/>
  <c r="O15" i="2" s="1"/>
  <c r="P13" i="2"/>
  <c r="O23" i="1"/>
  <c r="P23" i="1" s="1"/>
  <c r="J25" i="1" s="1"/>
  <c r="P21" i="1"/>
  <c r="O16" i="2" l="1"/>
  <c r="P14" i="2"/>
  <c r="O21" i="2"/>
  <c r="P15" i="2"/>
  <c r="O22" i="2" l="1"/>
  <c r="P22" i="2" s="1"/>
  <c r="P16" i="2"/>
  <c r="P21" i="2"/>
  <c r="O23" i="2" l="1"/>
  <c r="P23" i="2" s="1"/>
  <c r="J25" i="2" s="1"/>
</calcChain>
</file>

<file path=xl/sharedStrings.xml><?xml version="1.0" encoding="utf-8"?>
<sst xmlns="http://schemas.openxmlformats.org/spreadsheetml/2006/main" count="90" uniqueCount="32">
  <si>
    <t>Resource Optimization Exercise</t>
  </si>
  <si>
    <t>Given</t>
  </si>
  <si>
    <t>Solution</t>
  </si>
  <si>
    <t>Month</t>
  </si>
  <si>
    <t>Total</t>
  </si>
  <si>
    <t>Forecast Demand</t>
  </si>
  <si>
    <t>Demand Forecast</t>
  </si>
  <si>
    <t>Capacity</t>
  </si>
  <si>
    <t>Output</t>
  </si>
  <si>
    <t>Regular</t>
  </si>
  <si>
    <t>Regular time</t>
  </si>
  <si>
    <t>Overtime</t>
  </si>
  <si>
    <t>Subcontract</t>
  </si>
  <si>
    <t>Cost per unit</t>
  </si>
  <si>
    <t>Output - Forecast</t>
  </si>
  <si>
    <t>Inventory</t>
  </si>
  <si>
    <t>Beginning</t>
  </si>
  <si>
    <t>Ending</t>
  </si>
  <si>
    <t>Inventory, per period</t>
  </si>
  <si>
    <t>Average</t>
  </si>
  <si>
    <t>Backlog</t>
  </si>
  <si>
    <t>Costs:</t>
  </si>
  <si>
    <t>Constraints</t>
  </si>
  <si>
    <t>Subcontracting</t>
  </si>
  <si>
    <t>&lt;=</t>
  </si>
  <si>
    <t>units/month</t>
  </si>
  <si>
    <t>Beginning inventory</t>
  </si>
  <si>
    <t>=</t>
  </si>
  <si>
    <t>units</t>
  </si>
  <si>
    <t>Subonctract</t>
  </si>
  <si>
    <t>Backorders</t>
  </si>
  <si>
    <t>Objective - Min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</si>
</sst>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color rgb="FF000000"/>
      <name val="Arial"/>
    </font>
    <font>
      <sz val="16"/>
      <color rgb="FFFFFFFF"/>
      <name val="Open Sans"/>
    </font>
    <font>
      <sz val="12"/>
      <color rgb="FF000000"/>
      <name val="Open Sans"/>
    </font>
    <font>
      <sz val="10"/>
      <name val="Open Sans"/>
    </font>
    <font>
      <sz val="12"/>
      <name val="Open Sans"/>
    </font>
    <font>
      <b/>
      <sz val="12"/>
      <name val="Open Sans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4A4"/>
        <bgColor rgb="FF0064A4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right" wrapText="1"/>
    </xf>
    <xf numFmtId="44" fontId="4" fillId="0" borderId="0" xfId="0" applyNumberFormat="1" applyFont="1" applyAlignment="1">
      <alignment horizontal="right"/>
    </xf>
    <xf numFmtId="0" fontId="5" fillId="0" borderId="1" xfId="0" applyFont="1" applyBorder="1"/>
    <xf numFmtId="0" fontId="4" fillId="0" borderId="1" xfId="0" applyFont="1" applyBorder="1"/>
    <xf numFmtId="164" fontId="4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6813-286E-4697-99D8-1AC7A21BB6FD}">
  <sheetPr>
    <outlinePr summaryBelow="0" summaryRight="0"/>
  </sheetPr>
  <dimension ref="A1:P49"/>
  <sheetViews>
    <sheetView topLeftCell="A7" workbookViewId="0">
      <selection activeCell="J30" sqref="J30"/>
    </sheetView>
  </sheetViews>
  <sheetFormatPr defaultColWidth="12.6328125" defaultRowHeight="15.75" customHeight="1" x14ac:dyDescent="0.25"/>
  <cols>
    <col min="1" max="1" width="27.1796875" customWidth="1"/>
    <col min="9" max="9" width="18.90625" customWidth="1"/>
  </cols>
  <sheetData>
    <row r="1" spans="1:16" ht="30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5">
      <c r="A2" s="2" t="s">
        <v>1</v>
      </c>
      <c r="B2" s="2"/>
      <c r="C2" s="2"/>
      <c r="D2" s="2"/>
      <c r="E2" s="2"/>
      <c r="F2" s="2"/>
      <c r="G2" s="2"/>
      <c r="H2" s="2"/>
      <c r="I2" s="2" t="s">
        <v>2</v>
      </c>
      <c r="J2" s="2"/>
      <c r="K2" s="2"/>
      <c r="L2" s="2"/>
      <c r="M2" s="2"/>
      <c r="N2" s="2"/>
      <c r="O2" s="2"/>
      <c r="P2" s="2"/>
    </row>
    <row r="3" spans="1:16" ht="14.5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" x14ac:dyDescent="0.5">
      <c r="A4" s="4"/>
      <c r="B4" s="17" t="s">
        <v>3</v>
      </c>
      <c r="C4" s="18"/>
      <c r="D4" s="18"/>
      <c r="E4" s="18"/>
      <c r="F4" s="18"/>
      <c r="G4" s="18"/>
      <c r="H4" s="4"/>
      <c r="I4" s="4"/>
      <c r="J4" s="19" t="s">
        <v>3</v>
      </c>
      <c r="K4" s="18"/>
      <c r="L4" s="18"/>
      <c r="M4" s="18"/>
      <c r="N4" s="18"/>
      <c r="O4" s="18"/>
      <c r="P4" s="6"/>
    </row>
    <row r="5" spans="1:16" ht="18.5" thickBot="1" x14ac:dyDescent="0.55000000000000004">
      <c r="A5" s="4"/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4"/>
      <c r="I5" s="4"/>
      <c r="J5" s="7">
        <v>1</v>
      </c>
      <c r="K5" s="7">
        <v>2</v>
      </c>
      <c r="L5" s="7">
        <v>3</v>
      </c>
      <c r="M5" s="7">
        <v>4</v>
      </c>
      <c r="N5" s="7">
        <v>5</v>
      </c>
      <c r="O5" s="7">
        <v>6</v>
      </c>
      <c r="P5" s="6" t="s">
        <v>4</v>
      </c>
    </row>
    <row r="6" spans="1:16" ht="18.5" thickTop="1" x14ac:dyDescent="0.5">
      <c r="A6" s="8" t="s">
        <v>5</v>
      </c>
      <c r="B6" s="5">
        <v>160</v>
      </c>
      <c r="C6" s="5">
        <v>150</v>
      </c>
      <c r="D6" s="5">
        <v>160</v>
      </c>
      <c r="E6" s="5">
        <v>180</v>
      </c>
      <c r="F6" s="5">
        <v>170</v>
      </c>
      <c r="G6" s="5">
        <v>140</v>
      </c>
      <c r="H6" s="4"/>
      <c r="I6" s="4" t="s">
        <v>6</v>
      </c>
      <c r="J6" s="4">
        <f>B6</f>
        <v>160</v>
      </c>
      <c r="K6" s="4">
        <f t="shared" ref="K6:O6" si="0">C6</f>
        <v>150</v>
      </c>
      <c r="L6" s="4">
        <f t="shared" si="0"/>
        <v>160</v>
      </c>
      <c r="M6" s="4">
        <f t="shared" si="0"/>
        <v>180</v>
      </c>
      <c r="N6" s="4">
        <f t="shared" si="0"/>
        <v>170</v>
      </c>
      <c r="O6" s="4">
        <f t="shared" si="0"/>
        <v>140</v>
      </c>
      <c r="P6" s="6">
        <f>SUM(J6:O6)</f>
        <v>960</v>
      </c>
    </row>
    <row r="7" spans="1:16" ht="18" x14ac:dyDescent="0.5">
      <c r="A7" s="8" t="s">
        <v>7</v>
      </c>
      <c r="B7" s="5"/>
      <c r="C7" s="5"/>
      <c r="D7" s="5"/>
      <c r="E7" s="5"/>
      <c r="F7" s="5"/>
      <c r="G7" s="5"/>
      <c r="H7" s="4"/>
      <c r="I7" s="8" t="s">
        <v>8</v>
      </c>
      <c r="J7" s="4"/>
      <c r="K7" s="4"/>
      <c r="L7" s="4"/>
      <c r="M7" s="4"/>
      <c r="N7" s="4"/>
      <c r="O7" s="4"/>
      <c r="P7" s="6"/>
    </row>
    <row r="8" spans="1:16" ht="18" x14ac:dyDescent="0.5">
      <c r="A8" s="9" t="s">
        <v>9</v>
      </c>
      <c r="B8" s="5">
        <v>150</v>
      </c>
      <c r="C8" s="5">
        <v>150</v>
      </c>
      <c r="D8" s="5">
        <v>150</v>
      </c>
      <c r="E8" s="5">
        <v>150</v>
      </c>
      <c r="F8" s="5">
        <v>160</v>
      </c>
      <c r="G8" s="5">
        <v>160</v>
      </c>
      <c r="H8" s="4"/>
      <c r="I8" s="10" t="s">
        <v>10</v>
      </c>
      <c r="J8" s="4">
        <f>B8</f>
        <v>150</v>
      </c>
      <c r="K8" s="4">
        <f t="shared" ref="K8:O8" si="1">C8</f>
        <v>150</v>
      </c>
      <c r="L8" s="4">
        <f t="shared" si="1"/>
        <v>150</v>
      </c>
      <c r="M8" s="4">
        <f t="shared" si="1"/>
        <v>150</v>
      </c>
      <c r="N8" s="4">
        <f t="shared" si="1"/>
        <v>160</v>
      </c>
      <c r="O8" s="4">
        <f t="shared" si="1"/>
        <v>160</v>
      </c>
      <c r="P8" s="6">
        <f t="shared" ref="P8:P11" si="2">SUM(J8:O8)</f>
        <v>920</v>
      </c>
    </row>
    <row r="9" spans="1:16" ht="18" x14ac:dyDescent="0.5">
      <c r="A9" s="9" t="s">
        <v>11</v>
      </c>
      <c r="B9" s="5">
        <v>10</v>
      </c>
      <c r="C9" s="5">
        <v>10</v>
      </c>
      <c r="D9" s="5">
        <v>0</v>
      </c>
      <c r="E9" s="5">
        <v>10</v>
      </c>
      <c r="F9" s="5">
        <v>10</v>
      </c>
      <c r="G9" s="5">
        <v>10</v>
      </c>
      <c r="H9" s="4"/>
      <c r="I9" s="10" t="s">
        <v>11</v>
      </c>
      <c r="J9" s="5">
        <v>10</v>
      </c>
      <c r="K9" s="5">
        <v>10</v>
      </c>
      <c r="L9" s="5">
        <v>0</v>
      </c>
      <c r="M9" s="5">
        <v>10</v>
      </c>
      <c r="N9" s="5">
        <v>10</v>
      </c>
      <c r="O9" s="5">
        <v>0</v>
      </c>
      <c r="P9" s="6">
        <f t="shared" si="2"/>
        <v>40</v>
      </c>
    </row>
    <row r="10" spans="1:16" ht="18" x14ac:dyDescent="0.5">
      <c r="A10" s="4"/>
      <c r="B10" s="4"/>
      <c r="C10" s="4"/>
      <c r="D10" s="4"/>
      <c r="E10" s="4"/>
      <c r="F10" s="4"/>
      <c r="G10" s="4"/>
      <c r="H10" s="4"/>
      <c r="I10" s="10" t="s">
        <v>12</v>
      </c>
      <c r="J10" s="4">
        <v>0</v>
      </c>
      <c r="K10" s="4">
        <v>0</v>
      </c>
      <c r="L10" s="4">
        <v>10</v>
      </c>
      <c r="M10" s="4">
        <v>10</v>
      </c>
      <c r="N10" s="4">
        <v>0</v>
      </c>
      <c r="O10" s="4">
        <v>0</v>
      </c>
      <c r="P10" s="6">
        <f t="shared" si="2"/>
        <v>20</v>
      </c>
    </row>
    <row r="11" spans="1:16" ht="36.5" thickBot="1" x14ac:dyDescent="0.55000000000000004">
      <c r="A11" s="4"/>
      <c r="B11" s="11" t="s">
        <v>13</v>
      </c>
      <c r="C11" s="4"/>
      <c r="D11" s="4"/>
      <c r="E11" s="4"/>
      <c r="F11" s="4"/>
      <c r="G11" s="4"/>
      <c r="H11" s="4"/>
      <c r="I11" s="10" t="s">
        <v>14</v>
      </c>
      <c r="J11" s="4">
        <f>SUM(J8:J10)-J6</f>
        <v>0</v>
      </c>
      <c r="K11" s="4">
        <f t="shared" ref="K11:O11" si="3">SUM(K8:K10)-K6</f>
        <v>10</v>
      </c>
      <c r="L11" s="4">
        <f t="shared" si="3"/>
        <v>0</v>
      </c>
      <c r="M11" s="4">
        <f t="shared" si="3"/>
        <v>-10</v>
      </c>
      <c r="N11" s="4">
        <f t="shared" si="3"/>
        <v>0</v>
      </c>
      <c r="O11" s="4">
        <f t="shared" si="3"/>
        <v>20</v>
      </c>
      <c r="P11" s="6">
        <f t="shared" si="2"/>
        <v>20</v>
      </c>
    </row>
    <row r="12" spans="1:16" ht="18.5" thickTop="1" x14ac:dyDescent="0.5">
      <c r="A12" s="8" t="s">
        <v>10</v>
      </c>
      <c r="B12" s="12">
        <v>50</v>
      </c>
      <c r="C12" s="4"/>
      <c r="D12" s="4"/>
      <c r="E12" s="4"/>
      <c r="F12" s="4"/>
      <c r="G12" s="4"/>
      <c r="H12" s="4"/>
      <c r="I12" s="8" t="s">
        <v>15</v>
      </c>
      <c r="J12" s="4"/>
      <c r="K12" s="4"/>
      <c r="L12" s="4"/>
      <c r="M12" s="4"/>
      <c r="N12" s="4"/>
      <c r="O12" s="4"/>
      <c r="P12" s="6"/>
    </row>
    <row r="13" spans="1:16" ht="18" x14ac:dyDescent="0.5">
      <c r="A13" s="8" t="s">
        <v>11</v>
      </c>
      <c r="B13" s="12">
        <v>75</v>
      </c>
      <c r="C13" s="4"/>
      <c r="D13" s="4"/>
      <c r="E13" s="4"/>
      <c r="F13" s="4"/>
      <c r="G13" s="4"/>
      <c r="H13" s="4"/>
      <c r="I13" s="10" t="s">
        <v>16</v>
      </c>
      <c r="J13" s="4">
        <f>C20</f>
        <v>0</v>
      </c>
      <c r="K13" s="4">
        <f>J14</f>
        <v>0</v>
      </c>
      <c r="L13" s="4">
        <f>K14</f>
        <v>10</v>
      </c>
      <c r="M13" s="4">
        <f t="shared" ref="M13:O13" si="4">L14</f>
        <v>10</v>
      </c>
      <c r="N13" s="4">
        <f t="shared" si="4"/>
        <v>0</v>
      </c>
      <c r="O13" s="4">
        <f t="shared" si="4"/>
        <v>0</v>
      </c>
      <c r="P13" s="6">
        <f>SUM(J13:O13)</f>
        <v>20</v>
      </c>
    </row>
    <row r="14" spans="1:16" ht="18" x14ac:dyDescent="0.5">
      <c r="A14" s="8" t="s">
        <v>12</v>
      </c>
      <c r="B14" s="12">
        <v>80</v>
      </c>
      <c r="C14" s="4"/>
      <c r="D14" s="4"/>
      <c r="E14" s="4"/>
      <c r="F14" s="4"/>
      <c r="G14" s="4"/>
      <c r="H14" s="4"/>
      <c r="I14" s="10" t="s">
        <v>17</v>
      </c>
      <c r="J14" s="4">
        <f>J13+SUM(J8:J10)-J6</f>
        <v>0</v>
      </c>
      <c r="K14" s="4">
        <f>K13+SUM(K8:K10)-K6</f>
        <v>10</v>
      </c>
      <c r="L14" s="4">
        <f t="shared" ref="L14:O14" si="5">L13+SUM(L8:L10)-L6</f>
        <v>10</v>
      </c>
      <c r="M14" s="4">
        <f t="shared" si="5"/>
        <v>0</v>
      </c>
      <c r="N14" s="4">
        <f t="shared" si="5"/>
        <v>0</v>
      </c>
      <c r="O14" s="4">
        <f t="shared" si="5"/>
        <v>20</v>
      </c>
      <c r="P14" s="6">
        <f t="shared" ref="P14:P16" si="6">SUM(J14:O14)</f>
        <v>40</v>
      </c>
    </row>
    <row r="15" spans="1:16" ht="18" x14ac:dyDescent="0.5">
      <c r="A15" s="8" t="s">
        <v>18</v>
      </c>
      <c r="B15" s="12">
        <v>4</v>
      </c>
      <c r="C15" s="4"/>
      <c r="D15" s="4"/>
      <c r="E15" s="4"/>
      <c r="F15" s="4"/>
      <c r="G15" s="4"/>
      <c r="H15" s="4"/>
      <c r="I15" s="10" t="s">
        <v>19</v>
      </c>
      <c r="J15" s="4">
        <f>AVERAGE(J13:J14)</f>
        <v>0</v>
      </c>
      <c r="K15" s="4">
        <f>AVERAGE(K13:K14)</f>
        <v>5</v>
      </c>
      <c r="L15" s="4">
        <f t="shared" ref="L15:O15" si="7">AVERAGE(L13:L14)</f>
        <v>10</v>
      </c>
      <c r="M15" s="4">
        <f t="shared" si="7"/>
        <v>5</v>
      </c>
      <c r="N15" s="4">
        <f t="shared" si="7"/>
        <v>0</v>
      </c>
      <c r="O15" s="4">
        <f t="shared" si="7"/>
        <v>10</v>
      </c>
      <c r="P15" s="6">
        <f t="shared" si="6"/>
        <v>30</v>
      </c>
    </row>
    <row r="16" spans="1:16" ht="18" x14ac:dyDescent="0.5">
      <c r="A16" s="8" t="s">
        <v>20</v>
      </c>
      <c r="B16" s="12">
        <v>6</v>
      </c>
      <c r="C16" s="4"/>
      <c r="D16" s="4"/>
      <c r="E16" s="4"/>
      <c r="F16" s="4"/>
      <c r="G16" s="4"/>
      <c r="H16" s="4"/>
      <c r="I16" s="10" t="s">
        <v>20</v>
      </c>
      <c r="J16" s="4">
        <f>IF(J14&gt;=0,0,-J14)</f>
        <v>0</v>
      </c>
      <c r="K16" s="4">
        <f t="shared" ref="K16:O16" si="8">IF(K14&gt;=0,0,-K14)</f>
        <v>0</v>
      </c>
      <c r="L16" s="4">
        <f t="shared" si="8"/>
        <v>0</v>
      </c>
      <c r="M16" s="4">
        <f t="shared" si="8"/>
        <v>0</v>
      </c>
      <c r="N16" s="4">
        <f t="shared" si="8"/>
        <v>0</v>
      </c>
      <c r="O16" s="4">
        <f t="shared" si="8"/>
        <v>0</v>
      </c>
      <c r="P16" s="6">
        <f t="shared" si="6"/>
        <v>0</v>
      </c>
    </row>
    <row r="17" spans="1:16" ht="18" x14ac:dyDescent="0.5">
      <c r="A17" s="4"/>
      <c r="B17" s="4"/>
      <c r="C17" s="4"/>
      <c r="D17" s="4"/>
      <c r="E17" s="4"/>
      <c r="F17" s="4"/>
      <c r="G17" s="4"/>
      <c r="H17" s="4"/>
      <c r="I17" s="8" t="s">
        <v>21</v>
      </c>
      <c r="J17" s="4"/>
      <c r="K17" s="4"/>
      <c r="L17" s="4"/>
      <c r="M17" s="4"/>
      <c r="N17" s="4"/>
      <c r="O17" s="4"/>
      <c r="P17" s="6"/>
    </row>
    <row r="18" spans="1:16" ht="18.5" thickBot="1" x14ac:dyDescent="0.55000000000000004">
      <c r="A18" s="13" t="s">
        <v>22</v>
      </c>
      <c r="B18" s="14"/>
      <c r="C18" s="14"/>
      <c r="D18" s="14"/>
      <c r="E18" s="4"/>
      <c r="F18" s="4"/>
      <c r="G18" s="4"/>
      <c r="H18" s="4"/>
      <c r="I18" s="10" t="s">
        <v>10</v>
      </c>
      <c r="J18" s="15">
        <f>$B$12*J8</f>
        <v>7500</v>
      </c>
      <c r="K18" s="15">
        <f t="shared" ref="K18:O18" si="9">$B$12*K8</f>
        <v>7500</v>
      </c>
      <c r="L18" s="15">
        <f t="shared" si="9"/>
        <v>7500</v>
      </c>
      <c r="M18" s="15">
        <f t="shared" si="9"/>
        <v>7500</v>
      </c>
      <c r="N18" s="15">
        <f t="shared" si="9"/>
        <v>8000</v>
      </c>
      <c r="O18" s="15">
        <f t="shared" si="9"/>
        <v>8000</v>
      </c>
      <c r="P18" s="16">
        <f>SUM(J18:O18)</f>
        <v>46000</v>
      </c>
    </row>
    <row r="19" spans="1:16" ht="18.5" thickTop="1" x14ac:dyDescent="0.5">
      <c r="A19" s="8" t="s">
        <v>23</v>
      </c>
      <c r="B19" s="4" t="s">
        <v>24</v>
      </c>
      <c r="C19" s="10">
        <v>10</v>
      </c>
      <c r="D19" s="4" t="s">
        <v>25</v>
      </c>
      <c r="E19" s="4"/>
      <c r="F19" s="4"/>
      <c r="G19" s="4"/>
      <c r="H19" s="4"/>
      <c r="I19" s="10" t="s">
        <v>11</v>
      </c>
      <c r="J19" s="15">
        <f>$B$13*J9</f>
        <v>750</v>
      </c>
      <c r="K19" s="15">
        <f t="shared" ref="K19:O19" si="10">$B$13*K9</f>
        <v>750</v>
      </c>
      <c r="L19" s="15">
        <f t="shared" si="10"/>
        <v>0</v>
      </c>
      <c r="M19" s="15">
        <f t="shared" si="10"/>
        <v>750</v>
      </c>
      <c r="N19" s="15">
        <f t="shared" si="10"/>
        <v>750</v>
      </c>
      <c r="O19" s="15">
        <f t="shared" si="10"/>
        <v>0</v>
      </c>
      <c r="P19" s="16">
        <f t="shared" ref="P19:P23" si="11">SUM(J19:O19)</f>
        <v>3000</v>
      </c>
    </row>
    <row r="20" spans="1:16" ht="18" x14ac:dyDescent="0.5">
      <c r="A20" s="8" t="s">
        <v>26</v>
      </c>
      <c r="B20" s="4" t="s">
        <v>27</v>
      </c>
      <c r="C20" s="10">
        <v>0</v>
      </c>
      <c r="D20" s="4" t="s">
        <v>28</v>
      </c>
      <c r="E20" s="4"/>
      <c r="F20" s="4"/>
      <c r="G20" s="4"/>
      <c r="H20" s="4"/>
      <c r="I20" s="10" t="s">
        <v>29</v>
      </c>
      <c r="J20" s="15">
        <f>$B$14*J10</f>
        <v>0</v>
      </c>
      <c r="K20" s="15">
        <f t="shared" ref="K20:O20" si="12">$B$14*K10</f>
        <v>0</v>
      </c>
      <c r="L20" s="15">
        <f t="shared" si="12"/>
        <v>800</v>
      </c>
      <c r="M20" s="15">
        <f t="shared" si="12"/>
        <v>800</v>
      </c>
      <c r="N20" s="15">
        <f t="shared" si="12"/>
        <v>0</v>
      </c>
      <c r="O20" s="15">
        <f t="shared" si="12"/>
        <v>0</v>
      </c>
      <c r="P20" s="16">
        <f t="shared" si="11"/>
        <v>1600</v>
      </c>
    </row>
    <row r="21" spans="1:16" ht="18" x14ac:dyDescent="0.5">
      <c r="A21" s="8" t="s">
        <v>30</v>
      </c>
      <c r="B21" s="4" t="s">
        <v>27</v>
      </c>
      <c r="C21" s="10">
        <v>0</v>
      </c>
      <c r="D21" s="4" t="s">
        <v>28</v>
      </c>
      <c r="E21" s="4"/>
      <c r="F21" s="4"/>
      <c r="G21" s="4"/>
      <c r="H21" s="4"/>
      <c r="I21" s="10" t="s">
        <v>15</v>
      </c>
      <c r="J21" s="15">
        <f>$B$15*J15</f>
        <v>0</v>
      </c>
      <c r="K21" s="15">
        <f t="shared" ref="K21:O21" si="13">$B$15*K15</f>
        <v>20</v>
      </c>
      <c r="L21" s="15">
        <f t="shared" si="13"/>
        <v>40</v>
      </c>
      <c r="M21" s="15">
        <f t="shared" si="13"/>
        <v>20</v>
      </c>
      <c r="N21" s="15">
        <f t="shared" si="13"/>
        <v>0</v>
      </c>
      <c r="O21" s="15">
        <f t="shared" si="13"/>
        <v>40</v>
      </c>
      <c r="P21" s="16">
        <f t="shared" si="11"/>
        <v>120</v>
      </c>
    </row>
    <row r="22" spans="1:16" ht="18" x14ac:dyDescent="0.5">
      <c r="A22" s="4"/>
      <c r="B22" s="4"/>
      <c r="C22" s="4"/>
      <c r="D22" s="4"/>
      <c r="E22" s="4"/>
      <c r="F22" s="4"/>
      <c r="G22" s="4"/>
      <c r="H22" s="4"/>
      <c r="I22" s="10" t="s">
        <v>20</v>
      </c>
      <c r="J22" s="15">
        <f>$B$16*J16</f>
        <v>0</v>
      </c>
      <c r="K22" s="15">
        <f t="shared" ref="K22:O22" si="14">$B$16*K16</f>
        <v>0</v>
      </c>
      <c r="L22" s="15">
        <f t="shared" si="14"/>
        <v>0</v>
      </c>
      <c r="M22" s="15">
        <f t="shared" si="14"/>
        <v>0</v>
      </c>
      <c r="N22" s="15">
        <f t="shared" si="14"/>
        <v>0</v>
      </c>
      <c r="O22" s="15">
        <f t="shared" si="14"/>
        <v>0</v>
      </c>
      <c r="P22" s="16">
        <f t="shared" si="11"/>
        <v>0</v>
      </c>
    </row>
    <row r="23" spans="1:16" ht="18" x14ac:dyDescent="0.5">
      <c r="A23" s="4"/>
      <c r="B23" s="4"/>
      <c r="C23" s="4"/>
      <c r="D23" s="4"/>
      <c r="E23" s="4"/>
      <c r="F23" s="4"/>
      <c r="G23" s="4"/>
      <c r="H23" s="4"/>
      <c r="I23" s="8" t="s">
        <v>4</v>
      </c>
      <c r="J23" s="15">
        <f>SUM(J18:J22)</f>
        <v>8250</v>
      </c>
      <c r="K23" s="15">
        <f t="shared" ref="K23:O23" si="15">SUM(K18:K22)</f>
        <v>8270</v>
      </c>
      <c r="L23" s="15">
        <f t="shared" si="15"/>
        <v>8340</v>
      </c>
      <c r="M23" s="15">
        <f t="shared" si="15"/>
        <v>9070</v>
      </c>
      <c r="N23" s="15">
        <f t="shared" si="15"/>
        <v>8750</v>
      </c>
      <c r="O23" s="15">
        <f t="shared" si="15"/>
        <v>8040</v>
      </c>
      <c r="P23" s="16">
        <f t="shared" si="11"/>
        <v>50720</v>
      </c>
    </row>
    <row r="24" spans="1:16" ht="18" x14ac:dyDescent="0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6"/>
    </row>
    <row r="25" spans="1:16" ht="18" x14ac:dyDescent="0.5">
      <c r="A25" s="4"/>
      <c r="B25" s="4"/>
      <c r="C25" s="4"/>
      <c r="D25" s="4"/>
      <c r="E25" s="4"/>
      <c r="F25" s="4"/>
      <c r="G25" s="4"/>
      <c r="H25" s="4"/>
      <c r="I25" s="9" t="s">
        <v>31</v>
      </c>
      <c r="J25" s="15">
        <f>P23</f>
        <v>50720</v>
      </c>
      <c r="K25" s="4"/>
      <c r="L25" s="4"/>
      <c r="M25" s="4"/>
      <c r="N25" s="4"/>
      <c r="O25" s="4"/>
      <c r="P25" s="6"/>
    </row>
    <row r="26" spans="1:16" ht="14.5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4.5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4.5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4.5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4.5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4.5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4.5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4.5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4.5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4.5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4.5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4.5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4.5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4.5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4.5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4.5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4.5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4.5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4.5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4.5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4.5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4.5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4.5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4.5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mergeCells count="2">
    <mergeCell ref="B4:G4"/>
    <mergeCell ref="J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9"/>
  <sheetViews>
    <sheetView tabSelected="1" workbookViewId="0">
      <selection activeCell="D11" sqref="D11"/>
    </sheetView>
  </sheetViews>
  <sheetFormatPr defaultColWidth="12.6328125" defaultRowHeight="15.75" customHeight="1" x14ac:dyDescent="0.25"/>
  <cols>
    <col min="1" max="1" width="25.1796875" customWidth="1"/>
    <col min="9" max="9" width="18.90625" customWidth="1"/>
  </cols>
  <sheetData>
    <row r="1" spans="1:16" ht="30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5">
      <c r="A2" s="2" t="s">
        <v>1</v>
      </c>
      <c r="B2" s="2"/>
      <c r="C2" s="2"/>
      <c r="D2" s="2"/>
      <c r="E2" s="2"/>
      <c r="F2" s="2"/>
      <c r="G2" s="2"/>
      <c r="H2" s="2"/>
      <c r="I2" s="2" t="s">
        <v>2</v>
      </c>
      <c r="J2" s="2"/>
      <c r="K2" s="2"/>
      <c r="L2" s="2"/>
      <c r="M2" s="2"/>
      <c r="N2" s="2"/>
      <c r="O2" s="2"/>
      <c r="P2" s="2"/>
    </row>
    <row r="3" spans="1:16" ht="14.5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" x14ac:dyDescent="0.5">
      <c r="A4" s="4"/>
      <c r="B4" s="17" t="s">
        <v>3</v>
      </c>
      <c r="C4" s="18"/>
      <c r="D4" s="18"/>
      <c r="E4" s="18"/>
      <c r="F4" s="18"/>
      <c r="G4" s="18"/>
      <c r="H4" s="4"/>
      <c r="I4" s="4"/>
      <c r="J4" s="19" t="s">
        <v>3</v>
      </c>
      <c r="K4" s="18"/>
      <c r="L4" s="18"/>
      <c r="M4" s="18"/>
      <c r="N4" s="18"/>
      <c r="O4" s="18"/>
      <c r="P4" s="6"/>
    </row>
    <row r="5" spans="1:16" ht="18" x14ac:dyDescent="0.5">
      <c r="A5" s="4"/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4"/>
      <c r="I5" s="4"/>
      <c r="J5" s="7">
        <v>1</v>
      </c>
      <c r="K5" s="7">
        <v>2</v>
      </c>
      <c r="L5" s="7">
        <v>3</v>
      </c>
      <c r="M5" s="7">
        <v>4</v>
      </c>
      <c r="N5" s="7">
        <v>5</v>
      </c>
      <c r="O5" s="7">
        <v>6</v>
      </c>
      <c r="P5" s="6" t="s">
        <v>4</v>
      </c>
    </row>
    <row r="6" spans="1:16" ht="18" x14ac:dyDescent="0.5">
      <c r="A6" s="8" t="s">
        <v>5</v>
      </c>
      <c r="B6" s="5">
        <v>200</v>
      </c>
      <c r="C6" s="5">
        <v>250</v>
      </c>
      <c r="D6" s="5">
        <v>200</v>
      </c>
      <c r="E6" s="5">
        <v>180</v>
      </c>
      <c r="F6" s="5">
        <v>170</v>
      </c>
      <c r="G6" s="5">
        <v>160</v>
      </c>
      <c r="H6" s="4"/>
      <c r="I6" s="4" t="s">
        <v>6</v>
      </c>
      <c r="J6" s="4">
        <f>B6</f>
        <v>200</v>
      </c>
      <c r="K6" s="4">
        <f t="shared" ref="K6:O6" si="0">C6</f>
        <v>250</v>
      </c>
      <c r="L6" s="4">
        <f t="shared" si="0"/>
        <v>200</v>
      </c>
      <c r="M6" s="4">
        <f t="shared" si="0"/>
        <v>180</v>
      </c>
      <c r="N6" s="4">
        <f t="shared" si="0"/>
        <v>170</v>
      </c>
      <c r="O6" s="4">
        <f t="shared" si="0"/>
        <v>160</v>
      </c>
      <c r="P6" s="6">
        <f>SUM(J6:O6)</f>
        <v>1160</v>
      </c>
    </row>
    <row r="7" spans="1:16" ht="18" x14ac:dyDescent="0.5">
      <c r="A7" s="8" t="s">
        <v>7</v>
      </c>
      <c r="B7" s="5"/>
      <c r="C7" s="5"/>
      <c r="D7" s="5"/>
      <c r="E7" s="5"/>
      <c r="F7" s="5"/>
      <c r="G7" s="5"/>
      <c r="H7" s="4"/>
      <c r="I7" s="8" t="s">
        <v>8</v>
      </c>
      <c r="J7" s="4"/>
      <c r="K7" s="4"/>
      <c r="L7" s="4"/>
      <c r="M7" s="4"/>
      <c r="N7" s="4"/>
      <c r="O7" s="4"/>
      <c r="P7" s="6"/>
    </row>
    <row r="8" spans="1:16" ht="18" x14ac:dyDescent="0.5">
      <c r="A8" s="9" t="s">
        <v>9</v>
      </c>
      <c r="B8" s="5">
        <v>180</v>
      </c>
      <c r="C8" s="5">
        <v>150</v>
      </c>
      <c r="D8" s="5">
        <v>180</v>
      </c>
      <c r="E8" s="5">
        <v>180</v>
      </c>
      <c r="F8" s="5">
        <v>160</v>
      </c>
      <c r="G8" s="5">
        <v>160</v>
      </c>
      <c r="H8" s="4"/>
      <c r="I8" s="10" t="s">
        <v>10</v>
      </c>
      <c r="J8" s="4">
        <f>B8</f>
        <v>180</v>
      </c>
      <c r="K8" s="4">
        <f t="shared" ref="K8:O8" si="1">C8</f>
        <v>150</v>
      </c>
      <c r="L8" s="4">
        <f t="shared" si="1"/>
        <v>180</v>
      </c>
      <c r="M8" s="4">
        <f t="shared" si="1"/>
        <v>180</v>
      </c>
      <c r="N8" s="4">
        <f t="shared" si="1"/>
        <v>160</v>
      </c>
      <c r="O8" s="4">
        <f t="shared" si="1"/>
        <v>160</v>
      </c>
      <c r="P8" s="6">
        <f t="shared" ref="P7:P11" si="2">SUM(J8:O8)</f>
        <v>1010</v>
      </c>
    </row>
    <row r="9" spans="1:16" ht="18" x14ac:dyDescent="0.5">
      <c r="A9" s="9" t="s">
        <v>11</v>
      </c>
      <c r="B9" s="5">
        <v>10</v>
      </c>
      <c r="C9" s="5">
        <v>20</v>
      </c>
      <c r="D9" s="5">
        <v>0</v>
      </c>
      <c r="E9" s="5">
        <v>10</v>
      </c>
      <c r="F9" s="5">
        <v>10</v>
      </c>
      <c r="G9" s="5">
        <v>20</v>
      </c>
      <c r="H9" s="4"/>
      <c r="I9" s="10" t="s">
        <v>11</v>
      </c>
      <c r="J9" s="5">
        <v>10</v>
      </c>
      <c r="K9" s="5">
        <v>20</v>
      </c>
      <c r="L9" s="5">
        <v>0</v>
      </c>
      <c r="M9" s="5">
        <v>10</v>
      </c>
      <c r="N9" s="5">
        <v>10</v>
      </c>
      <c r="O9" s="5">
        <v>0</v>
      </c>
      <c r="P9" s="6">
        <f t="shared" si="2"/>
        <v>50</v>
      </c>
    </row>
    <row r="10" spans="1:16" ht="18" x14ac:dyDescent="0.5">
      <c r="A10" s="4"/>
      <c r="B10" s="4"/>
      <c r="C10" s="4"/>
      <c r="D10" s="4"/>
      <c r="E10" s="4"/>
      <c r="F10" s="4"/>
      <c r="G10" s="4"/>
      <c r="H10" s="4"/>
      <c r="I10" s="10" t="s">
        <v>12</v>
      </c>
      <c r="J10" s="4">
        <v>20</v>
      </c>
      <c r="K10" s="4">
        <v>20</v>
      </c>
      <c r="L10" s="4">
        <v>20</v>
      </c>
      <c r="M10" s="4">
        <v>20</v>
      </c>
      <c r="N10" s="4">
        <v>20</v>
      </c>
      <c r="O10" s="4">
        <v>0</v>
      </c>
      <c r="P10" s="6">
        <f t="shared" si="2"/>
        <v>100</v>
      </c>
    </row>
    <row r="11" spans="1:16" ht="36" x14ac:dyDescent="0.5">
      <c r="A11" s="4"/>
      <c r="B11" s="11" t="s">
        <v>13</v>
      </c>
      <c r="C11" s="4"/>
      <c r="D11" s="4"/>
      <c r="E11" s="4"/>
      <c r="F11" s="4"/>
      <c r="G11" s="4"/>
      <c r="H11" s="4"/>
      <c r="I11" s="10" t="s">
        <v>14</v>
      </c>
      <c r="J11" s="4">
        <f>SUM(J8:J10)-J6</f>
        <v>10</v>
      </c>
      <c r="K11" s="4">
        <f t="shared" ref="K11:O11" si="3">SUM(K8:K10)-K6</f>
        <v>-60</v>
      </c>
      <c r="L11" s="4">
        <f t="shared" si="3"/>
        <v>0</v>
      </c>
      <c r="M11" s="4">
        <f t="shared" si="3"/>
        <v>30</v>
      </c>
      <c r="N11" s="4">
        <f t="shared" si="3"/>
        <v>20</v>
      </c>
      <c r="O11" s="4">
        <f t="shared" si="3"/>
        <v>0</v>
      </c>
      <c r="P11" s="6">
        <f t="shared" si="2"/>
        <v>0</v>
      </c>
    </row>
    <row r="12" spans="1:16" ht="18" x14ac:dyDescent="0.5">
      <c r="A12" s="8" t="s">
        <v>10</v>
      </c>
      <c r="B12" s="12">
        <v>60</v>
      </c>
      <c r="C12" s="4"/>
      <c r="D12" s="4"/>
      <c r="E12" s="4"/>
      <c r="F12" s="4"/>
      <c r="G12" s="4"/>
      <c r="H12" s="4"/>
      <c r="I12" s="8" t="s">
        <v>15</v>
      </c>
      <c r="J12" s="4"/>
      <c r="K12" s="4"/>
      <c r="L12" s="4"/>
      <c r="M12" s="4"/>
      <c r="N12" s="4"/>
      <c r="O12" s="4"/>
      <c r="P12" s="6"/>
    </row>
    <row r="13" spans="1:16" ht="18" x14ac:dyDescent="0.5">
      <c r="A13" s="8" t="s">
        <v>11</v>
      </c>
      <c r="B13" s="12">
        <v>85</v>
      </c>
      <c r="C13" s="4"/>
      <c r="D13" s="4"/>
      <c r="E13" s="4"/>
      <c r="F13" s="4"/>
      <c r="G13" s="4"/>
      <c r="H13" s="4"/>
      <c r="I13" s="10" t="s">
        <v>16</v>
      </c>
      <c r="J13" s="4">
        <f>C20</f>
        <v>0</v>
      </c>
      <c r="K13" s="4">
        <f>J14</f>
        <v>10</v>
      </c>
      <c r="L13" s="4">
        <f>K14</f>
        <v>-50</v>
      </c>
      <c r="M13" s="4">
        <f t="shared" ref="M13:O13" si="4">L14</f>
        <v>-50</v>
      </c>
      <c r="N13" s="4">
        <f t="shared" si="4"/>
        <v>-20</v>
      </c>
      <c r="O13" s="4">
        <f t="shared" si="4"/>
        <v>0</v>
      </c>
      <c r="P13" s="6">
        <f>SUM(J13:O13)</f>
        <v>-110</v>
      </c>
    </row>
    <row r="14" spans="1:16" ht="18" x14ac:dyDescent="0.5">
      <c r="A14" s="8" t="s">
        <v>12</v>
      </c>
      <c r="B14" s="12">
        <v>90</v>
      </c>
      <c r="C14" s="4"/>
      <c r="D14" s="4"/>
      <c r="E14" s="4"/>
      <c r="F14" s="4"/>
      <c r="G14" s="4"/>
      <c r="H14" s="4"/>
      <c r="I14" s="10" t="s">
        <v>17</v>
      </c>
      <c r="J14" s="4">
        <f>J13+SUM(J8:J10)-J6</f>
        <v>10</v>
      </c>
      <c r="K14" s="4">
        <f>K13+SUM(K8:K10)-K6</f>
        <v>-50</v>
      </c>
      <c r="L14" s="4">
        <f t="shared" ref="L14:O14" si="5">L13+SUM(L8:L10)-L6</f>
        <v>-50</v>
      </c>
      <c r="M14" s="4">
        <f t="shared" si="5"/>
        <v>-20</v>
      </c>
      <c r="N14" s="4">
        <f t="shared" si="5"/>
        <v>0</v>
      </c>
      <c r="O14" s="4">
        <f t="shared" si="5"/>
        <v>0</v>
      </c>
      <c r="P14" s="6">
        <f t="shared" ref="P14:P16" si="6">SUM(J14:O14)</f>
        <v>-110</v>
      </c>
    </row>
    <row r="15" spans="1:16" ht="18" x14ac:dyDescent="0.5">
      <c r="A15" s="8" t="s">
        <v>18</v>
      </c>
      <c r="B15" s="12">
        <v>4</v>
      </c>
      <c r="C15" s="4"/>
      <c r="D15" s="4"/>
      <c r="E15" s="4"/>
      <c r="F15" s="4"/>
      <c r="G15" s="4"/>
      <c r="H15" s="4"/>
      <c r="I15" s="10" t="s">
        <v>19</v>
      </c>
      <c r="J15" s="4">
        <f>AVERAGE(J13:J14)</f>
        <v>5</v>
      </c>
      <c r="K15" s="4">
        <f>AVERAGE(K13:K14)</f>
        <v>-20</v>
      </c>
      <c r="L15" s="4">
        <f t="shared" ref="L15:O15" si="7">AVERAGE(L13:L14)</f>
        <v>-50</v>
      </c>
      <c r="M15" s="4">
        <f t="shared" si="7"/>
        <v>-35</v>
      </c>
      <c r="N15" s="4">
        <f t="shared" si="7"/>
        <v>-10</v>
      </c>
      <c r="O15" s="4">
        <f t="shared" si="7"/>
        <v>0</v>
      </c>
      <c r="P15" s="6">
        <f t="shared" si="6"/>
        <v>-110</v>
      </c>
    </row>
    <row r="16" spans="1:16" ht="18" x14ac:dyDescent="0.5">
      <c r="A16" s="8" t="s">
        <v>20</v>
      </c>
      <c r="B16" s="12">
        <v>6</v>
      </c>
      <c r="C16" s="4"/>
      <c r="D16" s="4"/>
      <c r="E16" s="4"/>
      <c r="F16" s="4"/>
      <c r="G16" s="4"/>
      <c r="H16" s="4"/>
      <c r="I16" s="10" t="s">
        <v>20</v>
      </c>
      <c r="J16" s="4">
        <f>IF(J14&gt;=0,0,-J14)</f>
        <v>0</v>
      </c>
      <c r="K16" s="4">
        <f t="shared" ref="K16:O16" si="8">IF(K14&gt;=0,0,-K14)</f>
        <v>50</v>
      </c>
      <c r="L16" s="4">
        <f t="shared" si="8"/>
        <v>50</v>
      </c>
      <c r="M16" s="4">
        <f t="shared" si="8"/>
        <v>20</v>
      </c>
      <c r="N16" s="4">
        <f t="shared" si="8"/>
        <v>0</v>
      </c>
      <c r="O16" s="4">
        <f t="shared" si="8"/>
        <v>0</v>
      </c>
      <c r="P16" s="6">
        <f t="shared" si="6"/>
        <v>120</v>
      </c>
    </row>
    <row r="17" spans="1:16" ht="18" x14ac:dyDescent="0.5">
      <c r="A17" s="4"/>
      <c r="B17" s="4"/>
      <c r="C17" s="4"/>
      <c r="D17" s="4"/>
      <c r="E17" s="4"/>
      <c r="F17" s="4"/>
      <c r="G17" s="4"/>
      <c r="H17" s="4"/>
      <c r="I17" s="8" t="s">
        <v>21</v>
      </c>
      <c r="J17" s="4"/>
      <c r="K17" s="4"/>
      <c r="L17" s="4"/>
      <c r="M17" s="4"/>
      <c r="N17" s="4"/>
      <c r="O17" s="4"/>
      <c r="P17" s="6"/>
    </row>
    <row r="18" spans="1:16" ht="18" x14ac:dyDescent="0.5">
      <c r="A18" s="13" t="s">
        <v>22</v>
      </c>
      <c r="B18" s="14"/>
      <c r="C18" s="14"/>
      <c r="D18" s="14"/>
      <c r="E18" s="4"/>
      <c r="F18" s="4"/>
      <c r="G18" s="4"/>
      <c r="H18" s="4"/>
      <c r="I18" s="10" t="s">
        <v>10</v>
      </c>
      <c r="J18" s="15">
        <f>$B$12*J8</f>
        <v>10800</v>
      </c>
      <c r="K18" s="15">
        <f t="shared" ref="K18:O18" si="9">$B$12*K8</f>
        <v>9000</v>
      </c>
      <c r="L18" s="15">
        <f t="shared" si="9"/>
        <v>10800</v>
      </c>
      <c r="M18" s="15">
        <f t="shared" si="9"/>
        <v>10800</v>
      </c>
      <c r="N18" s="15">
        <f t="shared" si="9"/>
        <v>9600</v>
      </c>
      <c r="O18" s="15">
        <f t="shared" si="9"/>
        <v>9600</v>
      </c>
      <c r="P18" s="16">
        <f>SUM(J18:O18)</f>
        <v>60600</v>
      </c>
    </row>
    <row r="19" spans="1:16" ht="18" x14ac:dyDescent="0.5">
      <c r="A19" s="8" t="s">
        <v>23</v>
      </c>
      <c r="B19" s="4" t="s">
        <v>24</v>
      </c>
      <c r="C19" s="10">
        <v>20</v>
      </c>
      <c r="D19" s="4" t="s">
        <v>25</v>
      </c>
      <c r="E19" s="4"/>
      <c r="F19" s="4"/>
      <c r="G19" s="4"/>
      <c r="H19" s="4"/>
      <c r="I19" s="10" t="s">
        <v>11</v>
      </c>
      <c r="J19" s="15">
        <f>$B$13*J9</f>
        <v>850</v>
      </c>
      <c r="K19" s="15">
        <f t="shared" ref="K19:O19" si="10">$B$13*K9</f>
        <v>1700</v>
      </c>
      <c r="L19" s="15">
        <f t="shared" si="10"/>
        <v>0</v>
      </c>
      <c r="M19" s="15">
        <f t="shared" si="10"/>
        <v>850</v>
      </c>
      <c r="N19" s="15">
        <f t="shared" si="10"/>
        <v>850</v>
      </c>
      <c r="O19" s="15">
        <f t="shared" si="10"/>
        <v>0</v>
      </c>
      <c r="P19" s="16">
        <f t="shared" ref="P19:P23" si="11">SUM(J19:O19)</f>
        <v>4250</v>
      </c>
    </row>
    <row r="20" spans="1:16" ht="18" x14ac:dyDescent="0.5">
      <c r="A20" s="8" t="s">
        <v>26</v>
      </c>
      <c r="B20" s="4" t="s">
        <v>27</v>
      </c>
      <c r="C20" s="10">
        <v>0</v>
      </c>
      <c r="D20" s="4" t="s">
        <v>28</v>
      </c>
      <c r="E20" s="4"/>
      <c r="F20" s="4"/>
      <c r="G20" s="4"/>
      <c r="H20" s="4"/>
      <c r="I20" s="10" t="s">
        <v>29</v>
      </c>
      <c r="J20" s="15">
        <f>$B$14*J10</f>
        <v>1800</v>
      </c>
      <c r="K20" s="15">
        <f t="shared" ref="K20:O20" si="12">$B$14*K10</f>
        <v>1800</v>
      </c>
      <c r="L20" s="15">
        <f t="shared" si="12"/>
        <v>1800</v>
      </c>
      <c r="M20" s="15">
        <f t="shared" si="12"/>
        <v>1800</v>
      </c>
      <c r="N20" s="15">
        <f t="shared" si="12"/>
        <v>1800</v>
      </c>
      <c r="O20" s="15">
        <f t="shared" si="12"/>
        <v>0</v>
      </c>
      <c r="P20" s="16">
        <f t="shared" si="11"/>
        <v>9000</v>
      </c>
    </row>
    <row r="21" spans="1:16" ht="18" x14ac:dyDescent="0.5">
      <c r="A21" s="8" t="s">
        <v>30</v>
      </c>
      <c r="B21" s="4" t="s">
        <v>27</v>
      </c>
      <c r="C21" s="10">
        <v>0</v>
      </c>
      <c r="D21" s="4" t="s">
        <v>28</v>
      </c>
      <c r="E21" s="4"/>
      <c r="F21" s="4"/>
      <c r="G21" s="4"/>
      <c r="H21" s="4"/>
      <c r="I21" s="10" t="s">
        <v>15</v>
      </c>
      <c r="J21" s="15">
        <f>$B$15*J15</f>
        <v>20</v>
      </c>
      <c r="K21" s="15">
        <f t="shared" ref="K21:O21" si="13">$B$15*K15</f>
        <v>-80</v>
      </c>
      <c r="L21" s="15">
        <f t="shared" si="13"/>
        <v>-200</v>
      </c>
      <c r="M21" s="15">
        <f t="shared" si="13"/>
        <v>-140</v>
      </c>
      <c r="N21" s="15">
        <f t="shared" si="13"/>
        <v>-40</v>
      </c>
      <c r="O21" s="15">
        <f t="shared" si="13"/>
        <v>0</v>
      </c>
      <c r="P21" s="16">
        <f t="shared" si="11"/>
        <v>-440</v>
      </c>
    </row>
    <row r="22" spans="1:16" ht="18" x14ac:dyDescent="0.5">
      <c r="A22" s="4"/>
      <c r="B22" s="4"/>
      <c r="C22" s="4"/>
      <c r="D22" s="4"/>
      <c r="E22" s="4"/>
      <c r="F22" s="4"/>
      <c r="G22" s="4"/>
      <c r="H22" s="4"/>
      <c r="I22" s="10" t="s">
        <v>20</v>
      </c>
      <c r="J22" s="15">
        <f>$B$16*J16</f>
        <v>0</v>
      </c>
      <c r="K22" s="15">
        <f t="shared" ref="K22:O22" si="14">$B$16*K16</f>
        <v>300</v>
      </c>
      <c r="L22" s="15">
        <f t="shared" si="14"/>
        <v>300</v>
      </c>
      <c r="M22" s="15">
        <f t="shared" si="14"/>
        <v>120</v>
      </c>
      <c r="N22" s="15">
        <f t="shared" si="14"/>
        <v>0</v>
      </c>
      <c r="O22" s="15">
        <f t="shared" si="14"/>
        <v>0</v>
      </c>
      <c r="P22" s="16">
        <f t="shared" si="11"/>
        <v>720</v>
      </c>
    </row>
    <row r="23" spans="1:16" ht="18" x14ac:dyDescent="0.5">
      <c r="A23" s="4"/>
      <c r="B23" s="4"/>
      <c r="C23" s="4"/>
      <c r="D23" s="4"/>
      <c r="E23" s="4"/>
      <c r="F23" s="4"/>
      <c r="G23" s="4"/>
      <c r="H23" s="4"/>
      <c r="I23" s="8" t="s">
        <v>4</v>
      </c>
      <c r="J23" s="15">
        <f>SUM(J18:J22)</f>
        <v>13470</v>
      </c>
      <c r="K23" s="15">
        <f t="shared" ref="K23:O23" si="15">SUM(K18:K22)</f>
        <v>12720</v>
      </c>
      <c r="L23" s="15">
        <f t="shared" si="15"/>
        <v>12700</v>
      </c>
      <c r="M23" s="15">
        <f t="shared" si="15"/>
        <v>13430</v>
      </c>
      <c r="N23" s="15">
        <f t="shared" si="15"/>
        <v>12210</v>
      </c>
      <c r="O23" s="15">
        <f t="shared" si="15"/>
        <v>9600</v>
      </c>
      <c r="P23" s="16">
        <f t="shared" si="11"/>
        <v>74130</v>
      </c>
    </row>
    <row r="24" spans="1:16" ht="18" x14ac:dyDescent="0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6"/>
    </row>
    <row r="25" spans="1:16" ht="18" x14ac:dyDescent="0.5">
      <c r="A25" s="4"/>
      <c r="B25" s="4"/>
      <c r="C25" s="4"/>
      <c r="D25" s="4"/>
      <c r="E25" s="4"/>
      <c r="F25" s="4"/>
      <c r="G25" s="4"/>
      <c r="H25" s="4"/>
      <c r="I25" s="9" t="s">
        <v>31</v>
      </c>
      <c r="J25" s="15">
        <f>P23</f>
        <v>74130</v>
      </c>
      <c r="K25" s="4"/>
      <c r="L25" s="4"/>
      <c r="M25" s="4"/>
      <c r="N25" s="4"/>
      <c r="O25" s="4"/>
      <c r="P25" s="6"/>
    </row>
    <row r="26" spans="1:16" ht="14.5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4.5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4.5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4.5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4.5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4.5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4.5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4.5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4.5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4.5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4.5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4.5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4.5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4.5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4.5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4.5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4.5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4.5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4.5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4.5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4.5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4.5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4.5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4.5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mergeCells count="2">
    <mergeCell ref="B4:G4"/>
    <mergeCell ref="J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 optimization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le</cp:lastModifiedBy>
  <dcterms:modified xsi:type="dcterms:W3CDTF">2024-02-20T13:46:03Z</dcterms:modified>
</cp:coreProperties>
</file>