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 Sy\OneDrive\Desktop\Reference books\SCM\Supply Chain\Coursera\Supply Chain Planning - UCI - Coursera\"/>
    </mc:Choice>
  </mc:AlternateContent>
  <xr:revisionPtr revIDLastSave="0" documentId="13_ncr:1_{69B6BAFC-2F67-47D7-B23B-780251C3700C}" xr6:coauthVersionLast="47" xr6:coauthVersionMax="47" xr10:uidLastSave="{00000000-0000-0000-0000-000000000000}"/>
  <bookViews>
    <workbookView xWindow="-110" yWindow="-110" windowWidth="19420" windowHeight="10420" activeTab="2" xr2:uid="{6F8DF60F-0D62-46BC-801B-0BCA388E0BCD}"/>
  </bookViews>
  <sheets>
    <sheet name="Moving avg Forecast" sheetId="1" r:id="rId1"/>
    <sheet name="Weighted moving average" sheetId="2" r:id="rId2"/>
    <sheet name="Exponential smoothi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J12" i="3"/>
  <c r="J13" i="3" l="1"/>
  <c r="J11" i="3"/>
  <c r="T17" i="2"/>
  <c r="S13" i="2"/>
  <c r="T15" i="2"/>
  <c r="T14" i="2"/>
  <c r="T12" i="2"/>
  <c r="T8" i="2"/>
  <c r="T9" i="2"/>
  <c r="T7" i="2"/>
  <c r="S3" i="2"/>
  <c r="T3" i="2"/>
  <c r="O12" i="2"/>
  <c r="O13" i="2"/>
  <c r="O11" i="2"/>
  <c r="O8" i="2"/>
  <c r="O9" i="2"/>
  <c r="O7" i="2"/>
  <c r="T5" i="2"/>
  <c r="T4" i="2"/>
  <c r="T2" i="2"/>
  <c r="O6" i="2"/>
  <c r="O10" i="2"/>
  <c r="O14" i="2"/>
  <c r="J16" i="2"/>
  <c r="J12" i="2"/>
  <c r="J20" i="2"/>
  <c r="D5" i="3"/>
  <c r="D6" i="3" s="1"/>
  <c r="D7" i="3" s="1"/>
  <c r="D8" i="3" s="1"/>
  <c r="D9" i="3" s="1"/>
  <c r="D10" i="3" s="1"/>
  <c r="D11" i="3" s="1"/>
  <c r="D12" i="3" s="1"/>
  <c r="D13" i="3" s="1"/>
  <c r="C6" i="3"/>
  <c r="C7" i="3" s="1"/>
  <c r="C8" i="3" s="1"/>
  <c r="C9" i="3" s="1"/>
  <c r="C10" i="3" s="1"/>
  <c r="C11" i="3" s="1"/>
  <c r="C12" i="3" s="1"/>
  <c r="C13" i="3" s="1"/>
  <c r="D4" i="3"/>
  <c r="D12" i="2"/>
  <c r="D13" i="2"/>
  <c r="D14" i="2"/>
  <c r="C12" i="2"/>
  <c r="C11" i="2"/>
  <c r="D11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2" i="2"/>
  <c r="D2" i="2" s="1"/>
  <c r="D9" i="1"/>
  <c r="D10" i="1"/>
  <c r="D11" i="1"/>
  <c r="D12" i="1"/>
  <c r="D13" i="1"/>
  <c r="D8" i="1"/>
  <c r="C6" i="1"/>
  <c r="C7" i="1"/>
  <c r="C8" i="1"/>
  <c r="C9" i="1"/>
  <c r="C10" i="1"/>
  <c r="C11" i="1"/>
  <c r="C12" i="1"/>
  <c r="C13" i="1"/>
  <c r="C5" i="1"/>
  <c r="T13" i="2" l="1"/>
</calcChain>
</file>

<file path=xl/sharedStrings.xml><?xml version="1.0" encoding="utf-8"?>
<sst xmlns="http://schemas.openxmlformats.org/spreadsheetml/2006/main" count="24" uniqueCount="12">
  <si>
    <t>Month</t>
  </si>
  <si>
    <t>Demand</t>
  </si>
  <si>
    <t>3-month moving average</t>
  </si>
  <si>
    <t>6-month moving average</t>
  </si>
  <si>
    <t>Weight</t>
  </si>
  <si>
    <t>Forecast</t>
  </si>
  <si>
    <t>Period</t>
  </si>
  <si>
    <t>Forecast alpha = 0.1</t>
  </si>
  <si>
    <t>Forecast alpha = 0.5</t>
  </si>
  <si>
    <t>Actual demand</t>
  </si>
  <si>
    <t xml:space="preserve">Weighted </t>
  </si>
  <si>
    <t>alpha =0.4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</si>
</sst>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577850</xdr:colOff>
      <xdr:row>0</xdr:row>
      <xdr:rowOff>6350</xdr:rowOff>
    </xdr:from>
    <xdr:to>
      <xdr:col>13</xdr:col>
      <xdr:colOff>416583</xdr:colOff>
      <xdr:row>8</xdr:row>
      <xdr:rowOff>171679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971468-5151-1A9D-0531-8FE44213B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0950" y="6350"/>
          <a:ext cx="4715533" cy="1638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565150</xdr:colOff>
      <xdr:row>1</xdr:row>
      <xdr:rowOff>6350</xdr:rowOff>
    </xdr:from>
    <xdr:to>
      <xdr:col>10</xdr:col>
      <xdr:colOff>584713</xdr:colOff>
      <xdr:row>3</xdr:row>
      <xdr:rowOff>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FF946-78C1-8F65-3C8E-D35CEE592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3550" y="190500"/>
          <a:ext cx="3677163" cy="362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1</xdr:row>
      <xdr:rowOff>82550</xdr:rowOff>
    </xdr:from>
    <xdr:to>
      <xdr:col>10</xdr:col>
      <xdr:colOff>476665</xdr:colOff>
      <xdr:row>4</xdr:row>
      <xdr:rowOff>82627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E36E4E-2EDB-31CA-0151-672CED4D7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2350" y="266700"/>
          <a:ext cx="2972215" cy="552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00D5-D06A-49FC-95BA-58FB3D5F22BB}">
  <dimension ref="A1:D13"/>
  <sheetViews>
    <sheetView workbookViewId="0">
      <selection activeCell="C15" sqref="C15"/>
    </sheetView>
  </sheetViews>
  <sheetFormatPr defaultRowHeight="14.5" x14ac:dyDescent="0.35"/>
  <cols>
    <col min="1" max="1" width="8.36328125" customWidth="1"/>
    <col min="2" max="2" width="8.81640625" customWidth="1"/>
    <col min="3" max="3" width="23.26953125" customWidth="1"/>
    <col min="4" max="4" width="22.8164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650</v>
      </c>
    </row>
    <row r="3" spans="1:4" x14ac:dyDescent="0.35">
      <c r="A3">
        <v>2</v>
      </c>
      <c r="B3">
        <v>678</v>
      </c>
    </row>
    <row r="4" spans="1:4" x14ac:dyDescent="0.35">
      <c r="A4">
        <v>3</v>
      </c>
      <c r="B4">
        <v>720</v>
      </c>
    </row>
    <row r="5" spans="1:4" x14ac:dyDescent="0.35">
      <c r="A5">
        <v>4</v>
      </c>
      <c r="B5">
        <v>785</v>
      </c>
      <c r="C5">
        <f>SUM(B2:B4)/3</f>
        <v>682.66666666666663</v>
      </c>
    </row>
    <row r="6" spans="1:4" x14ac:dyDescent="0.35">
      <c r="A6">
        <v>5</v>
      </c>
      <c r="B6">
        <v>859</v>
      </c>
      <c r="C6">
        <f t="shared" ref="C6:C13" si="0">SUM(B3:B5)/3</f>
        <v>727.66666666666663</v>
      </c>
    </row>
    <row r="7" spans="1:4" x14ac:dyDescent="0.35">
      <c r="A7">
        <v>6</v>
      </c>
      <c r="B7">
        <v>920</v>
      </c>
      <c r="C7">
        <f t="shared" si="0"/>
        <v>788</v>
      </c>
    </row>
    <row r="8" spans="1:4" x14ac:dyDescent="0.35">
      <c r="A8">
        <v>7</v>
      </c>
      <c r="B8">
        <v>850</v>
      </c>
      <c r="C8">
        <f t="shared" si="0"/>
        <v>854.66666666666663</v>
      </c>
      <c r="D8">
        <f>SUM(B2:B7)/6</f>
        <v>768.66666666666663</v>
      </c>
    </row>
    <row r="9" spans="1:4" x14ac:dyDescent="0.35">
      <c r="A9">
        <v>8</v>
      </c>
      <c r="B9">
        <v>758</v>
      </c>
      <c r="C9">
        <f t="shared" si="0"/>
        <v>876.33333333333337</v>
      </c>
      <c r="D9">
        <f t="shared" ref="D9:D13" si="1">SUM(B3:B8)/6</f>
        <v>802</v>
      </c>
    </row>
    <row r="10" spans="1:4" x14ac:dyDescent="0.35">
      <c r="A10">
        <v>9</v>
      </c>
      <c r="B10">
        <v>892</v>
      </c>
      <c r="C10">
        <f t="shared" si="0"/>
        <v>842.66666666666663</v>
      </c>
      <c r="D10">
        <f t="shared" si="1"/>
        <v>815.33333333333337</v>
      </c>
    </row>
    <row r="11" spans="1:4" x14ac:dyDescent="0.35">
      <c r="A11">
        <v>10</v>
      </c>
      <c r="B11">
        <v>920</v>
      </c>
      <c r="C11">
        <f t="shared" si="0"/>
        <v>833.33333333333337</v>
      </c>
      <c r="D11">
        <f t="shared" si="1"/>
        <v>844</v>
      </c>
    </row>
    <row r="12" spans="1:4" x14ac:dyDescent="0.35">
      <c r="A12">
        <v>11</v>
      </c>
      <c r="B12">
        <v>789</v>
      </c>
      <c r="C12">
        <f t="shared" si="0"/>
        <v>856.66666666666663</v>
      </c>
      <c r="D12">
        <f t="shared" si="1"/>
        <v>866.5</v>
      </c>
    </row>
    <row r="13" spans="1:4" x14ac:dyDescent="0.35">
      <c r="A13">
        <v>12</v>
      </c>
      <c r="B13">
        <v>844</v>
      </c>
      <c r="C13">
        <f t="shared" si="0"/>
        <v>867</v>
      </c>
      <c r="D13">
        <f t="shared" si="1"/>
        <v>854.83333333333337</v>
      </c>
    </row>
  </sheetData>
  <pageMargins left="0.7" right="0.7" top="0.75" bottom="0.75" header="0.3" footer="0.3"/>
  <ignoredErrors>
    <ignoredError sqref="C5 C6:C1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33E2-4DBF-48E3-86B2-6551FE8F8768}">
  <dimension ref="A1:T20"/>
  <sheetViews>
    <sheetView topLeftCell="E1" workbookViewId="0">
      <selection activeCell="T18" sqref="T18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4</v>
      </c>
      <c r="D1" t="s">
        <v>5</v>
      </c>
      <c r="L1" t="s">
        <v>6</v>
      </c>
      <c r="M1" t="s">
        <v>9</v>
      </c>
      <c r="Q1" t="s">
        <v>6</v>
      </c>
      <c r="R1" t="s">
        <v>9</v>
      </c>
    </row>
    <row r="2" spans="1:20" x14ac:dyDescent="0.35">
      <c r="A2">
        <v>1</v>
      </c>
      <c r="B2">
        <v>650</v>
      </c>
      <c r="C2">
        <f>0.4/9</f>
        <v>4.4444444444444446E-2</v>
      </c>
      <c r="D2">
        <f>B2*C2</f>
        <v>28.888888888888889</v>
      </c>
      <c r="L2">
        <v>1</v>
      </c>
      <c r="M2">
        <v>3000</v>
      </c>
      <c r="N2">
        <v>0.1</v>
      </c>
      <c r="Q2">
        <v>1</v>
      </c>
      <c r="R2">
        <v>1600</v>
      </c>
      <c r="S2">
        <v>0.3</v>
      </c>
      <c r="T2">
        <f>R2*S2</f>
        <v>480</v>
      </c>
    </row>
    <row r="3" spans="1:20" x14ac:dyDescent="0.35">
      <c r="A3">
        <v>2</v>
      </c>
      <c r="B3">
        <v>678</v>
      </c>
      <c r="C3">
        <f t="shared" ref="C3:C10" si="0">0.4/9</f>
        <v>4.4444444444444446E-2</v>
      </c>
      <c r="D3">
        <f t="shared" ref="D3:D13" si="1">B3*C3</f>
        <v>30.133333333333333</v>
      </c>
      <c r="L3">
        <v>2</v>
      </c>
      <c r="M3">
        <v>3200</v>
      </c>
      <c r="N3">
        <v>0.2</v>
      </c>
      <c r="Q3">
        <v>2</v>
      </c>
      <c r="R3">
        <v>2200</v>
      </c>
      <c r="S3">
        <f>T3/R3</f>
        <v>0.1</v>
      </c>
      <c r="T3">
        <f>T6-T2-T4-T5</f>
        <v>220</v>
      </c>
    </row>
    <row r="4" spans="1:20" x14ac:dyDescent="0.35">
      <c r="A4">
        <v>3</v>
      </c>
      <c r="B4">
        <v>720</v>
      </c>
      <c r="C4">
        <f t="shared" si="0"/>
        <v>4.4444444444444446E-2</v>
      </c>
      <c r="D4">
        <f t="shared" si="1"/>
        <v>32</v>
      </c>
      <c r="L4">
        <v>3</v>
      </c>
      <c r="M4">
        <v>2800</v>
      </c>
      <c r="N4">
        <v>0.4</v>
      </c>
      <c r="Q4">
        <v>3</v>
      </c>
      <c r="R4">
        <v>3000</v>
      </c>
      <c r="S4">
        <v>0.4</v>
      </c>
      <c r="T4">
        <f>R4*S4</f>
        <v>1200</v>
      </c>
    </row>
    <row r="5" spans="1:20" x14ac:dyDescent="0.35">
      <c r="A5">
        <v>4</v>
      </c>
      <c r="B5">
        <v>785</v>
      </c>
      <c r="C5">
        <f t="shared" si="0"/>
        <v>4.4444444444444446E-2</v>
      </c>
      <c r="D5">
        <f t="shared" si="1"/>
        <v>34.888888888888893</v>
      </c>
      <c r="L5">
        <v>4</v>
      </c>
      <c r="M5">
        <v>3600</v>
      </c>
      <c r="N5">
        <v>0.3</v>
      </c>
      <c r="Q5">
        <v>4</v>
      </c>
      <c r="R5">
        <v>1900</v>
      </c>
      <c r="S5">
        <v>0.2</v>
      </c>
      <c r="T5">
        <f>R5*S5</f>
        <v>380</v>
      </c>
    </row>
    <row r="6" spans="1:20" x14ac:dyDescent="0.35">
      <c r="A6">
        <v>5</v>
      </c>
      <c r="B6">
        <v>859</v>
      </c>
      <c r="C6">
        <f t="shared" si="0"/>
        <v>4.4444444444444446E-2</v>
      </c>
      <c r="D6">
        <f t="shared" si="1"/>
        <v>38.177777777777777</v>
      </c>
      <c r="L6">
        <v>5</v>
      </c>
      <c r="M6">
        <v>4000</v>
      </c>
      <c r="N6">
        <v>0.1</v>
      </c>
      <c r="O6">
        <f>SUMPRODUCT(M2:M5,N2:N5)</f>
        <v>3140</v>
      </c>
      <c r="Q6">
        <v>5</v>
      </c>
      <c r="R6">
        <v>2500</v>
      </c>
      <c r="T6">
        <v>2280</v>
      </c>
    </row>
    <row r="7" spans="1:20" x14ac:dyDescent="0.35">
      <c r="A7">
        <v>6</v>
      </c>
      <c r="B7">
        <v>920</v>
      </c>
      <c r="C7">
        <f t="shared" si="0"/>
        <v>4.4444444444444446E-2</v>
      </c>
      <c r="D7">
        <f t="shared" si="1"/>
        <v>40.888888888888893</v>
      </c>
      <c r="G7" t="s">
        <v>6</v>
      </c>
      <c r="H7" t="s">
        <v>9</v>
      </c>
      <c r="I7" t="s">
        <v>10</v>
      </c>
      <c r="J7" t="s">
        <v>5</v>
      </c>
      <c r="L7">
        <v>6</v>
      </c>
      <c r="M7">
        <v>4500</v>
      </c>
      <c r="N7">
        <v>0.2</v>
      </c>
      <c r="O7">
        <f>SUMPRODUCT(M3:M6,$N$2:$N$5)</f>
        <v>3520</v>
      </c>
      <c r="Q7">
        <v>6</v>
      </c>
      <c r="R7">
        <v>4000</v>
      </c>
      <c r="T7">
        <f>SUMPRODUCT(R3:R6,$S$2:$S$5)</f>
        <v>2220</v>
      </c>
    </row>
    <row r="8" spans="1:20" x14ac:dyDescent="0.35">
      <c r="A8">
        <v>7</v>
      </c>
      <c r="B8">
        <v>850</v>
      </c>
      <c r="C8">
        <f t="shared" si="0"/>
        <v>4.4444444444444446E-2</v>
      </c>
      <c r="D8">
        <f t="shared" si="1"/>
        <v>37.777777777777779</v>
      </c>
      <c r="G8">
        <v>1</v>
      </c>
      <c r="H8">
        <v>1600</v>
      </c>
      <c r="I8">
        <v>0.1</v>
      </c>
      <c r="L8">
        <v>7</v>
      </c>
      <c r="M8">
        <v>3900</v>
      </c>
      <c r="N8">
        <v>0.4</v>
      </c>
      <c r="O8">
        <f t="shared" ref="O8:O9" si="2">SUMPRODUCT(M4:M7,$N$2:$N$5)</f>
        <v>3950</v>
      </c>
      <c r="Q8">
        <v>7</v>
      </c>
      <c r="R8">
        <v>3300</v>
      </c>
      <c r="T8">
        <f t="shared" ref="T8:T9" si="3">SUMPRODUCT(R4:R7,$S$2:$S$5)</f>
        <v>2890</v>
      </c>
    </row>
    <row r="9" spans="1:20" x14ac:dyDescent="0.35">
      <c r="A9">
        <v>8</v>
      </c>
      <c r="B9">
        <v>758</v>
      </c>
      <c r="C9">
        <f t="shared" si="0"/>
        <v>4.4444444444444446E-2</v>
      </c>
      <c r="D9">
        <f t="shared" si="1"/>
        <v>33.68888888888889</v>
      </c>
      <c r="G9">
        <v>2</v>
      </c>
      <c r="H9">
        <v>2200</v>
      </c>
      <c r="I9">
        <v>0.2</v>
      </c>
      <c r="L9">
        <v>8</v>
      </c>
      <c r="M9">
        <v>3500</v>
      </c>
      <c r="N9">
        <v>0.3</v>
      </c>
      <c r="O9">
        <f t="shared" si="2"/>
        <v>4130</v>
      </c>
      <c r="Q9">
        <v>8</v>
      </c>
      <c r="R9">
        <v>3200</v>
      </c>
      <c r="T9">
        <f t="shared" si="3"/>
        <v>3080</v>
      </c>
    </row>
    <row r="10" spans="1:20" x14ac:dyDescent="0.35">
      <c r="A10">
        <v>9</v>
      </c>
      <c r="B10">
        <v>892</v>
      </c>
      <c r="C10">
        <f t="shared" si="0"/>
        <v>4.4444444444444446E-2</v>
      </c>
      <c r="D10">
        <f t="shared" si="1"/>
        <v>39.644444444444446</v>
      </c>
      <c r="G10">
        <v>3</v>
      </c>
      <c r="H10">
        <v>2000</v>
      </c>
      <c r="I10">
        <v>0.3</v>
      </c>
      <c r="L10">
        <v>9</v>
      </c>
      <c r="M10">
        <v>5000</v>
      </c>
      <c r="N10">
        <v>0.1</v>
      </c>
      <c r="O10">
        <f>SUMPRODUCT(M6:M9,N6:N9)</f>
        <v>3910</v>
      </c>
    </row>
    <row r="11" spans="1:20" x14ac:dyDescent="0.35">
      <c r="A11">
        <v>10</v>
      </c>
      <c r="B11">
        <v>920</v>
      </c>
      <c r="C11">
        <f>0.4/4</f>
        <v>0.1</v>
      </c>
      <c r="D11">
        <f t="shared" si="1"/>
        <v>92</v>
      </c>
      <c r="G11">
        <v>4</v>
      </c>
      <c r="H11">
        <v>1600</v>
      </c>
      <c r="I11">
        <v>0.4</v>
      </c>
      <c r="L11">
        <v>10</v>
      </c>
      <c r="M11">
        <v>5500</v>
      </c>
      <c r="N11">
        <v>0.2</v>
      </c>
      <c r="O11">
        <f>SUMPRODUCT(M7:M10,$N$6:$N$9)</f>
        <v>4130</v>
      </c>
      <c r="Q11" t="s">
        <v>6</v>
      </c>
      <c r="R11" t="s">
        <v>9</v>
      </c>
    </row>
    <row r="12" spans="1:20" x14ac:dyDescent="0.35">
      <c r="A12">
        <v>11</v>
      </c>
      <c r="B12">
        <v>789</v>
      </c>
      <c r="C12">
        <f>0.4/2</f>
        <v>0.2</v>
      </c>
      <c r="D12">
        <f t="shared" si="1"/>
        <v>157.80000000000001</v>
      </c>
      <c r="G12">
        <v>5</v>
      </c>
      <c r="H12">
        <v>2500</v>
      </c>
      <c r="I12">
        <v>0.1</v>
      </c>
      <c r="J12">
        <f>SUMPRODUCT(H8:H11,I8:I11)</f>
        <v>1840</v>
      </c>
      <c r="L12">
        <v>11</v>
      </c>
      <c r="M12">
        <v>6000</v>
      </c>
      <c r="N12">
        <v>0.4</v>
      </c>
      <c r="O12">
        <f t="shared" ref="O12:O13" si="4">SUMPRODUCT(M8:M11,$N$6:$N$9)</f>
        <v>4740</v>
      </c>
      <c r="Q12">
        <v>1</v>
      </c>
      <c r="R12">
        <v>1600</v>
      </c>
      <c r="S12">
        <v>0.1</v>
      </c>
      <c r="T12">
        <f>R12*S12</f>
        <v>160</v>
      </c>
    </row>
    <row r="13" spans="1:20" x14ac:dyDescent="0.35">
      <c r="A13">
        <v>12</v>
      </c>
      <c r="B13">
        <v>844</v>
      </c>
      <c r="C13">
        <v>0.3</v>
      </c>
      <c r="D13">
        <f t="shared" si="1"/>
        <v>253.2</v>
      </c>
      <c r="G13">
        <v>6</v>
      </c>
      <c r="H13">
        <v>3500</v>
      </c>
      <c r="I13">
        <v>0.2</v>
      </c>
      <c r="L13">
        <v>12</v>
      </c>
      <c r="M13">
        <v>5100</v>
      </c>
      <c r="N13">
        <v>0.3</v>
      </c>
      <c r="O13">
        <f t="shared" si="4"/>
        <v>5350</v>
      </c>
      <c r="Q13">
        <v>2</v>
      </c>
      <c r="R13">
        <v>2200</v>
      </c>
      <c r="S13">
        <f>T13/R13</f>
        <v>0.38181818181818183</v>
      </c>
      <c r="T13">
        <f>T16-T12-T14-T15</f>
        <v>840</v>
      </c>
    </row>
    <row r="14" spans="1:20" x14ac:dyDescent="0.35">
      <c r="A14">
        <v>13</v>
      </c>
      <c r="D14">
        <f>SUMPRODUCT(B2:B13,C2:C13)</f>
        <v>819.08888888888896</v>
      </c>
      <c r="G14">
        <v>7</v>
      </c>
      <c r="H14">
        <v>3300</v>
      </c>
      <c r="I14">
        <v>0.3</v>
      </c>
      <c r="L14">
        <v>13</v>
      </c>
      <c r="O14">
        <f>SUMPRODUCT(M10:M13,N10:N13)</f>
        <v>5530</v>
      </c>
      <c r="Q14">
        <v>3</v>
      </c>
      <c r="R14">
        <v>3000</v>
      </c>
      <c r="S14">
        <v>0.3</v>
      </c>
      <c r="T14">
        <f>R14*S14</f>
        <v>900</v>
      </c>
    </row>
    <row r="15" spans="1:20" x14ac:dyDescent="0.35">
      <c r="G15">
        <v>8</v>
      </c>
      <c r="H15">
        <v>3200</v>
      </c>
      <c r="I15">
        <v>0.4</v>
      </c>
      <c r="Q15">
        <v>4</v>
      </c>
      <c r="R15">
        <v>1900</v>
      </c>
      <c r="S15">
        <v>0.2</v>
      </c>
      <c r="T15">
        <f>R15*S15</f>
        <v>380</v>
      </c>
    </row>
    <row r="16" spans="1:20" x14ac:dyDescent="0.35">
      <c r="G16">
        <v>9</v>
      </c>
      <c r="H16">
        <v>3900</v>
      </c>
      <c r="I16">
        <v>0.1</v>
      </c>
      <c r="J16">
        <f>SUMPRODUCT(H12:H15,I12:I15)</f>
        <v>3220</v>
      </c>
      <c r="Q16">
        <v>5</v>
      </c>
      <c r="R16">
        <v>2500</v>
      </c>
      <c r="T16">
        <v>2280</v>
      </c>
    </row>
    <row r="17" spans="7:20" x14ac:dyDescent="0.35">
      <c r="G17">
        <v>10</v>
      </c>
      <c r="H17">
        <v>4700</v>
      </c>
      <c r="I17">
        <v>0.2</v>
      </c>
      <c r="Q17">
        <v>6</v>
      </c>
      <c r="R17">
        <v>4000</v>
      </c>
      <c r="T17">
        <f>SUMPRODUCT(R13:R16,S12:S15)</f>
        <v>2435.4545454545455</v>
      </c>
    </row>
    <row r="18" spans="7:20" x14ac:dyDescent="0.35">
      <c r="G18">
        <v>11</v>
      </c>
      <c r="H18">
        <v>4300</v>
      </c>
      <c r="I18">
        <v>0.3</v>
      </c>
      <c r="Q18">
        <v>7</v>
      </c>
      <c r="R18">
        <v>3300</v>
      </c>
    </row>
    <row r="19" spans="7:20" x14ac:dyDescent="0.35">
      <c r="G19">
        <v>12</v>
      </c>
      <c r="H19">
        <v>4400</v>
      </c>
      <c r="I19">
        <v>0.4</v>
      </c>
      <c r="Q19">
        <v>8</v>
      </c>
      <c r="R19">
        <v>3200</v>
      </c>
    </row>
    <row r="20" spans="7:20" x14ac:dyDescent="0.35">
      <c r="G20">
        <v>13</v>
      </c>
      <c r="J20">
        <f>SUMPRODUCT(H16:H19,I16:I19)</f>
        <v>4380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90DA-FCFD-4D5B-BC38-DC306EF2CDA2}">
  <dimension ref="A1:J13"/>
  <sheetViews>
    <sheetView tabSelected="1" workbookViewId="0">
      <selection activeCell="C6" sqref="C6"/>
    </sheetView>
  </sheetViews>
  <sheetFormatPr defaultRowHeight="14.5" x14ac:dyDescent="0.35"/>
  <cols>
    <col min="3" max="4" width="17.54296875" bestFit="1" customWidth="1"/>
  </cols>
  <sheetData>
    <row r="1" spans="1:10" x14ac:dyDescent="0.35">
      <c r="A1" t="s">
        <v>6</v>
      </c>
      <c r="B1" t="s">
        <v>1</v>
      </c>
      <c r="C1" t="s">
        <v>7</v>
      </c>
      <c r="D1" t="s">
        <v>8</v>
      </c>
    </row>
    <row r="2" spans="1:10" x14ac:dyDescent="0.35">
      <c r="A2">
        <v>1</v>
      </c>
      <c r="B2">
        <v>56</v>
      </c>
    </row>
    <row r="3" spans="1:10" x14ac:dyDescent="0.35">
      <c r="A3">
        <v>2</v>
      </c>
      <c r="B3">
        <v>70</v>
      </c>
      <c r="C3">
        <v>71</v>
      </c>
      <c r="D3">
        <v>71</v>
      </c>
    </row>
    <row r="4" spans="1:10" x14ac:dyDescent="0.35">
      <c r="A4">
        <v>3</v>
      </c>
      <c r="B4">
        <v>50</v>
      </c>
      <c r="C4">
        <v>47</v>
      </c>
      <c r="D4">
        <f>0.5*B3+(1-0.5)*D3</f>
        <v>70.5</v>
      </c>
    </row>
    <row r="5" spans="1:10" x14ac:dyDescent="0.35">
      <c r="A5">
        <v>4</v>
      </c>
      <c r="B5">
        <v>68</v>
      </c>
      <c r="C5">
        <f>0.3*B4+(1-0.3)*C4</f>
        <v>47.9</v>
      </c>
      <c r="D5">
        <f t="shared" ref="D5:D13" si="0">0.5*B4+(1-0.5)*D4</f>
        <v>60.25</v>
      </c>
    </row>
    <row r="6" spans="1:10" x14ac:dyDescent="0.35">
      <c r="A6">
        <v>5</v>
      </c>
      <c r="B6">
        <v>64</v>
      </c>
      <c r="C6">
        <f t="shared" ref="C5:C13" si="1">0.1*B5+(1-0.1)*C5</f>
        <v>49.91</v>
      </c>
      <c r="D6">
        <f t="shared" si="0"/>
        <v>64.125</v>
      </c>
    </row>
    <row r="7" spans="1:10" x14ac:dyDescent="0.35">
      <c r="A7">
        <v>6</v>
      </c>
      <c r="B7">
        <v>65</v>
      </c>
      <c r="C7">
        <f t="shared" si="1"/>
        <v>51.318999999999996</v>
      </c>
      <c r="D7">
        <f t="shared" si="0"/>
        <v>64.0625</v>
      </c>
    </row>
    <row r="8" spans="1:10" x14ac:dyDescent="0.35">
      <c r="A8">
        <v>7</v>
      </c>
      <c r="B8">
        <v>73</v>
      </c>
      <c r="C8">
        <f t="shared" si="1"/>
        <v>52.687099999999994</v>
      </c>
      <c r="D8">
        <f t="shared" si="0"/>
        <v>64.53125</v>
      </c>
      <c r="I8" t="s">
        <v>1</v>
      </c>
      <c r="J8" t="s">
        <v>11</v>
      </c>
    </row>
    <row r="9" spans="1:10" x14ac:dyDescent="0.35">
      <c r="A9">
        <v>8</v>
      </c>
      <c r="B9">
        <v>78</v>
      </c>
      <c r="C9">
        <f t="shared" si="1"/>
        <v>54.718389999999999</v>
      </c>
      <c r="D9">
        <f t="shared" si="0"/>
        <v>68.765625</v>
      </c>
      <c r="I9">
        <v>2500</v>
      </c>
    </row>
    <row r="10" spans="1:10" x14ac:dyDescent="0.35">
      <c r="A10">
        <v>9</v>
      </c>
      <c r="B10">
        <v>75</v>
      </c>
      <c r="C10">
        <f t="shared" si="1"/>
        <v>57.046551000000008</v>
      </c>
      <c r="D10">
        <f t="shared" si="0"/>
        <v>73.3828125</v>
      </c>
      <c r="I10">
        <v>3500</v>
      </c>
      <c r="J10">
        <v>2500</v>
      </c>
    </row>
    <row r="11" spans="1:10" x14ac:dyDescent="0.35">
      <c r="A11">
        <v>10</v>
      </c>
      <c r="B11">
        <v>75</v>
      </c>
      <c r="C11">
        <f t="shared" si="1"/>
        <v>58.841895900000011</v>
      </c>
      <c r="D11">
        <f t="shared" si="0"/>
        <v>74.19140625</v>
      </c>
      <c r="I11">
        <v>2800</v>
      </c>
      <c r="J11">
        <f>0.4*I10+J10*(1-0.4)</f>
        <v>2900</v>
      </c>
    </row>
    <row r="12" spans="1:10" x14ac:dyDescent="0.35">
      <c r="A12">
        <v>11</v>
      </c>
      <c r="B12">
        <v>75</v>
      </c>
      <c r="C12">
        <f t="shared" si="1"/>
        <v>60.457706310000013</v>
      </c>
      <c r="D12">
        <f t="shared" si="0"/>
        <v>74.595703125</v>
      </c>
      <c r="I12">
        <v>3000</v>
      </c>
      <c r="J12">
        <f t="shared" ref="J12:J13" si="2">0.4*I11+J11*(1-0.4)</f>
        <v>2860</v>
      </c>
    </row>
    <row r="13" spans="1:10" x14ac:dyDescent="0.35">
      <c r="A13">
        <v>12</v>
      </c>
      <c r="B13">
        <v>70</v>
      </c>
      <c r="C13">
        <f t="shared" si="1"/>
        <v>61.91193567900001</v>
      </c>
      <c r="D13">
        <f t="shared" si="0"/>
        <v>74.7978515625</v>
      </c>
      <c r="J13">
        <f t="shared" si="2"/>
        <v>2916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Moving avg Forecast</vt:lpstr>
      <vt:lpstr>Weighted moving average</vt:lpstr>
      <vt:lpstr>Exponential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le</dc:creator>
  <cp:lastModifiedBy>kien le</cp:lastModifiedBy>
  <dcterms:created xsi:type="dcterms:W3CDTF">2024-01-30T14:11:05Z</dcterms:created>
  <dcterms:modified xsi:type="dcterms:W3CDTF">2024-03-31T13:16:54Z</dcterms:modified>
</cp:coreProperties>
</file>