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yabu\Desktop\"/>
    </mc:Choice>
  </mc:AlternateContent>
  <xr:revisionPtr revIDLastSave="0" documentId="13_ncr:1_{B944F747-2981-45AF-8BA5-72560D58BF1B}" xr6:coauthVersionLast="47" xr6:coauthVersionMax="47" xr10:uidLastSave="{00000000-0000-0000-0000-000000000000}"/>
  <bookViews>
    <workbookView xWindow="-120" yWindow="-120" windowWidth="57840" windowHeight="15720" xr2:uid="{F9A4E235-5396-49E3-998D-2EBF7EC8D1F5}"/>
  </bookViews>
  <sheets>
    <sheet name="오가닉 로우데이터 사본" sheetId="1" r:id="rId1"/>
    <sheet name="Sheet2" sheetId="2" r:id="rId2"/>
    <sheet name="좋아요, 노출 기술통계" sheetId="3" r:id="rId3"/>
  </sheets>
  <definedNames>
    <definedName name="_xlnm._FilterDatabase" localSheetId="1" hidden="1">Sheet2!$A$1:$AG$99</definedName>
    <definedName name="_xlnm._FilterDatabase" localSheetId="0" hidden="1">'오가닉 로우데이터 사본'!$A$1:$AC$112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2" i="1"/>
  <c r="AF10" i="1"/>
  <c r="AF11" i="1"/>
  <c r="AF22" i="1"/>
  <c r="AF23" i="1"/>
  <c r="AF34" i="1"/>
  <c r="AF35" i="1"/>
  <c r="AF46" i="1"/>
  <c r="AF47" i="1"/>
  <c r="AF58" i="1"/>
  <c r="AF59" i="1"/>
  <c r="AF70" i="1"/>
  <c r="AF71" i="1"/>
  <c r="AF82" i="1"/>
  <c r="AF83" i="1"/>
  <c r="AF94" i="1"/>
  <c r="AF95" i="1"/>
  <c r="AF106" i="1"/>
  <c r="AF107" i="1"/>
  <c r="AE7" i="1"/>
  <c r="AF7" i="1" s="1"/>
  <c r="AE8" i="1"/>
  <c r="AF8" i="1" s="1"/>
  <c r="AE10" i="1"/>
  <c r="AE11" i="1"/>
  <c r="AE20" i="1"/>
  <c r="AF20" i="1" s="1"/>
  <c r="AE22" i="1"/>
  <c r="AE23" i="1"/>
  <c r="AE32" i="1"/>
  <c r="AF32" i="1" s="1"/>
  <c r="AE34" i="1"/>
  <c r="AE35" i="1"/>
  <c r="AE44" i="1"/>
  <c r="AF44" i="1" s="1"/>
  <c r="AE46" i="1"/>
  <c r="AE47" i="1"/>
  <c r="AE56" i="1"/>
  <c r="AF56" i="1" s="1"/>
  <c r="AE58" i="1"/>
  <c r="AE59" i="1"/>
  <c r="AE68" i="1"/>
  <c r="AF68" i="1" s="1"/>
  <c r="AE70" i="1"/>
  <c r="AE71" i="1"/>
  <c r="AE80" i="1"/>
  <c r="AF80" i="1" s="1"/>
  <c r="AE82" i="1"/>
  <c r="AE83" i="1"/>
  <c r="AE92" i="1"/>
  <c r="AF92" i="1" s="1"/>
  <c r="AE94" i="1"/>
  <c r="AE95" i="1"/>
  <c r="AE104" i="1"/>
  <c r="AF104" i="1" s="1"/>
  <c r="AE106" i="1"/>
  <c r="AE107" i="1"/>
  <c r="AD3" i="1"/>
  <c r="AE3" i="1" s="1"/>
  <c r="AF3" i="1" s="1"/>
  <c r="AD4" i="1"/>
  <c r="AE4" i="1" s="1"/>
  <c r="AF4" i="1" s="1"/>
  <c r="AD5" i="1"/>
  <c r="AE5" i="1" s="1"/>
  <c r="AF5" i="1" s="1"/>
  <c r="AD6" i="1"/>
  <c r="AE6" i="1" s="1"/>
  <c r="AF6" i="1" s="1"/>
  <c r="AD7" i="1"/>
  <c r="AD8" i="1"/>
  <c r="AD9" i="1"/>
  <c r="AE9" i="1" s="1"/>
  <c r="AF9" i="1" s="1"/>
  <c r="AD10" i="1"/>
  <c r="AD11" i="1"/>
  <c r="AD12" i="1"/>
  <c r="AE12" i="1" s="1"/>
  <c r="AF12" i="1" s="1"/>
  <c r="AD13" i="1"/>
  <c r="AE13" i="1" s="1"/>
  <c r="AF13" i="1" s="1"/>
  <c r="AD14" i="1"/>
  <c r="AE14" i="1" s="1"/>
  <c r="AF14" i="1" s="1"/>
  <c r="AD15" i="1"/>
  <c r="AE15" i="1" s="1"/>
  <c r="AF15" i="1" s="1"/>
  <c r="AD16" i="1"/>
  <c r="AE16" i="1" s="1"/>
  <c r="AF16" i="1" s="1"/>
  <c r="AD17" i="1"/>
  <c r="AE17" i="1" s="1"/>
  <c r="AF17" i="1" s="1"/>
  <c r="AD18" i="1"/>
  <c r="AE18" i="1" s="1"/>
  <c r="AF18" i="1" s="1"/>
  <c r="AD19" i="1"/>
  <c r="AE19" i="1" s="1"/>
  <c r="AF19" i="1" s="1"/>
  <c r="AD20" i="1"/>
  <c r="AD21" i="1"/>
  <c r="AE21" i="1" s="1"/>
  <c r="AF21" i="1" s="1"/>
  <c r="AD22" i="1"/>
  <c r="AD23" i="1"/>
  <c r="AD24" i="1"/>
  <c r="AE24" i="1" s="1"/>
  <c r="AF24" i="1" s="1"/>
  <c r="AD25" i="1"/>
  <c r="AE25" i="1" s="1"/>
  <c r="AF25" i="1" s="1"/>
  <c r="AD26" i="1"/>
  <c r="AE26" i="1" s="1"/>
  <c r="AF26" i="1" s="1"/>
  <c r="AD27" i="1"/>
  <c r="AE27" i="1" s="1"/>
  <c r="AF27" i="1" s="1"/>
  <c r="AD28" i="1"/>
  <c r="AE28" i="1" s="1"/>
  <c r="AF28" i="1" s="1"/>
  <c r="AD29" i="1"/>
  <c r="AE29" i="1" s="1"/>
  <c r="AF29" i="1" s="1"/>
  <c r="AD30" i="1"/>
  <c r="AE30" i="1" s="1"/>
  <c r="AF30" i="1" s="1"/>
  <c r="AD31" i="1"/>
  <c r="AE31" i="1" s="1"/>
  <c r="AF31" i="1" s="1"/>
  <c r="AD32" i="1"/>
  <c r="AD33" i="1"/>
  <c r="AE33" i="1" s="1"/>
  <c r="AF33" i="1" s="1"/>
  <c r="AD34" i="1"/>
  <c r="AD35" i="1"/>
  <c r="AD36" i="1"/>
  <c r="AE36" i="1" s="1"/>
  <c r="AF36" i="1" s="1"/>
  <c r="AD37" i="1"/>
  <c r="AE37" i="1" s="1"/>
  <c r="AF37" i="1" s="1"/>
  <c r="AD38" i="1"/>
  <c r="AE38" i="1" s="1"/>
  <c r="AF38" i="1" s="1"/>
  <c r="AD39" i="1"/>
  <c r="AE39" i="1" s="1"/>
  <c r="AF39" i="1" s="1"/>
  <c r="AD40" i="1"/>
  <c r="AE40" i="1" s="1"/>
  <c r="AF40" i="1" s="1"/>
  <c r="AD41" i="1"/>
  <c r="AE41" i="1" s="1"/>
  <c r="AF41" i="1" s="1"/>
  <c r="AD42" i="1"/>
  <c r="AE42" i="1" s="1"/>
  <c r="AF42" i="1" s="1"/>
  <c r="AD43" i="1"/>
  <c r="AE43" i="1" s="1"/>
  <c r="AF43" i="1" s="1"/>
  <c r="AD44" i="1"/>
  <c r="AD45" i="1"/>
  <c r="AE45" i="1" s="1"/>
  <c r="AF45" i="1" s="1"/>
  <c r="AD46" i="1"/>
  <c r="AD47" i="1"/>
  <c r="AD48" i="1"/>
  <c r="AE48" i="1" s="1"/>
  <c r="AF48" i="1" s="1"/>
  <c r="AD49" i="1"/>
  <c r="AE49" i="1" s="1"/>
  <c r="AF49" i="1" s="1"/>
  <c r="AD50" i="1"/>
  <c r="AE50" i="1" s="1"/>
  <c r="AF50" i="1" s="1"/>
  <c r="AD51" i="1"/>
  <c r="AE51" i="1" s="1"/>
  <c r="AF51" i="1" s="1"/>
  <c r="AD52" i="1"/>
  <c r="AE52" i="1" s="1"/>
  <c r="AF52" i="1" s="1"/>
  <c r="AD53" i="1"/>
  <c r="AE53" i="1" s="1"/>
  <c r="AF53" i="1" s="1"/>
  <c r="AD54" i="1"/>
  <c r="AE54" i="1" s="1"/>
  <c r="AF54" i="1" s="1"/>
  <c r="AD55" i="1"/>
  <c r="AE55" i="1" s="1"/>
  <c r="AF55" i="1" s="1"/>
  <c r="AD56" i="1"/>
  <c r="AD57" i="1"/>
  <c r="AE57" i="1" s="1"/>
  <c r="AF57" i="1" s="1"/>
  <c r="AD58" i="1"/>
  <c r="AD59" i="1"/>
  <c r="AD60" i="1"/>
  <c r="AE60" i="1" s="1"/>
  <c r="AF60" i="1" s="1"/>
  <c r="AD61" i="1"/>
  <c r="AE61" i="1" s="1"/>
  <c r="AF61" i="1" s="1"/>
  <c r="AD62" i="1"/>
  <c r="AE62" i="1" s="1"/>
  <c r="AF62" i="1" s="1"/>
  <c r="AD63" i="1"/>
  <c r="AE63" i="1" s="1"/>
  <c r="AF63" i="1" s="1"/>
  <c r="AD64" i="1"/>
  <c r="AE64" i="1" s="1"/>
  <c r="AF64" i="1" s="1"/>
  <c r="AD65" i="1"/>
  <c r="AE65" i="1" s="1"/>
  <c r="AF65" i="1" s="1"/>
  <c r="AD66" i="1"/>
  <c r="AE66" i="1" s="1"/>
  <c r="AF66" i="1" s="1"/>
  <c r="AD67" i="1"/>
  <c r="AE67" i="1" s="1"/>
  <c r="AF67" i="1" s="1"/>
  <c r="AD68" i="1"/>
  <c r="AD69" i="1"/>
  <c r="AE69" i="1" s="1"/>
  <c r="AF69" i="1" s="1"/>
  <c r="AD70" i="1"/>
  <c r="AD71" i="1"/>
  <c r="AD72" i="1"/>
  <c r="AE72" i="1" s="1"/>
  <c r="AF72" i="1" s="1"/>
  <c r="AD73" i="1"/>
  <c r="AE73" i="1" s="1"/>
  <c r="AF73" i="1" s="1"/>
  <c r="AD74" i="1"/>
  <c r="AE74" i="1" s="1"/>
  <c r="AF74" i="1" s="1"/>
  <c r="AD75" i="1"/>
  <c r="AE75" i="1" s="1"/>
  <c r="AF75" i="1" s="1"/>
  <c r="AD76" i="1"/>
  <c r="AE76" i="1" s="1"/>
  <c r="AF76" i="1" s="1"/>
  <c r="AD77" i="1"/>
  <c r="AE77" i="1" s="1"/>
  <c r="AF77" i="1" s="1"/>
  <c r="AD78" i="1"/>
  <c r="AE78" i="1" s="1"/>
  <c r="AF78" i="1" s="1"/>
  <c r="AD79" i="1"/>
  <c r="AE79" i="1" s="1"/>
  <c r="AF79" i="1" s="1"/>
  <c r="AD80" i="1"/>
  <c r="AD81" i="1"/>
  <c r="AE81" i="1" s="1"/>
  <c r="AF81" i="1" s="1"/>
  <c r="AD82" i="1"/>
  <c r="AD83" i="1"/>
  <c r="AD84" i="1"/>
  <c r="AE84" i="1" s="1"/>
  <c r="AF84" i="1" s="1"/>
  <c r="AD85" i="1"/>
  <c r="AE85" i="1" s="1"/>
  <c r="AF85" i="1" s="1"/>
  <c r="AD86" i="1"/>
  <c r="AE86" i="1" s="1"/>
  <c r="AF86" i="1" s="1"/>
  <c r="AD87" i="1"/>
  <c r="AE87" i="1" s="1"/>
  <c r="AF87" i="1" s="1"/>
  <c r="AD88" i="1"/>
  <c r="AE88" i="1" s="1"/>
  <c r="AF88" i="1" s="1"/>
  <c r="AD89" i="1"/>
  <c r="AE89" i="1" s="1"/>
  <c r="AF89" i="1" s="1"/>
  <c r="AD90" i="1"/>
  <c r="AE90" i="1" s="1"/>
  <c r="AF90" i="1" s="1"/>
  <c r="AD91" i="1"/>
  <c r="AE91" i="1" s="1"/>
  <c r="AF91" i="1" s="1"/>
  <c r="AD92" i="1"/>
  <c r="AD93" i="1"/>
  <c r="AE93" i="1" s="1"/>
  <c r="AF93" i="1" s="1"/>
  <c r="AD94" i="1"/>
  <c r="AD95" i="1"/>
  <c r="AD96" i="1"/>
  <c r="AE96" i="1" s="1"/>
  <c r="AF96" i="1" s="1"/>
  <c r="AD97" i="1"/>
  <c r="AE97" i="1" s="1"/>
  <c r="AF97" i="1" s="1"/>
  <c r="AD98" i="1"/>
  <c r="AE98" i="1" s="1"/>
  <c r="AF98" i="1" s="1"/>
  <c r="AD99" i="1"/>
  <c r="AE99" i="1" s="1"/>
  <c r="AF99" i="1" s="1"/>
  <c r="AD100" i="1"/>
  <c r="AE100" i="1" s="1"/>
  <c r="AF100" i="1" s="1"/>
  <c r="AD101" i="1"/>
  <c r="AE101" i="1" s="1"/>
  <c r="AF101" i="1" s="1"/>
  <c r="AD102" i="1"/>
  <c r="AE102" i="1" s="1"/>
  <c r="AF102" i="1" s="1"/>
  <c r="AD103" i="1"/>
  <c r="AE103" i="1" s="1"/>
  <c r="AF103" i="1" s="1"/>
  <c r="AD104" i="1"/>
  <c r="AD105" i="1"/>
  <c r="AE105" i="1" s="1"/>
  <c r="AF105" i="1" s="1"/>
  <c r="AD106" i="1"/>
  <c r="AD107" i="1"/>
  <c r="AD108" i="1"/>
  <c r="AE108" i="1" s="1"/>
  <c r="AF108" i="1" s="1"/>
  <c r="AD109" i="1"/>
  <c r="AE109" i="1" s="1"/>
  <c r="AF109" i="1" s="1"/>
  <c r="AD110" i="1"/>
  <c r="AE110" i="1" s="1"/>
  <c r="AF110" i="1" s="1"/>
  <c r="AD111" i="1"/>
  <c r="AE111" i="1" s="1"/>
  <c r="AF111" i="1" s="1"/>
  <c r="AD112" i="1"/>
  <c r="AE112" i="1" s="1"/>
  <c r="AF112" i="1" s="1"/>
  <c r="AD2" i="1"/>
  <c r="AE2" i="1" s="1"/>
  <c r="AF2" i="1" s="1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2" i="2"/>
  <c r="AE3" i="2"/>
  <c r="AF3" i="2" s="1"/>
  <c r="AG3" i="2" s="1"/>
  <c r="AE4" i="2"/>
  <c r="AF4" i="2" s="1"/>
  <c r="AG4" i="2" s="1"/>
  <c r="AE5" i="2"/>
  <c r="AF5" i="2" s="1"/>
  <c r="AG5" i="2" s="1"/>
  <c r="AE6" i="2"/>
  <c r="AF6" i="2" s="1"/>
  <c r="AG6" i="2" s="1"/>
  <c r="AE7" i="2"/>
  <c r="AF7" i="2" s="1"/>
  <c r="AG7" i="2" s="1"/>
  <c r="AE8" i="2"/>
  <c r="AF8" i="2" s="1"/>
  <c r="AG8" i="2" s="1"/>
  <c r="AE9" i="2"/>
  <c r="AF9" i="2" s="1"/>
  <c r="AG9" i="2" s="1"/>
  <c r="AE10" i="2"/>
  <c r="AF10" i="2" s="1"/>
  <c r="AG10" i="2" s="1"/>
  <c r="AE11" i="2"/>
  <c r="AF11" i="2" s="1"/>
  <c r="AG11" i="2" s="1"/>
  <c r="AE12" i="2"/>
  <c r="AF12" i="2" s="1"/>
  <c r="AG12" i="2" s="1"/>
  <c r="AE13" i="2"/>
  <c r="AF13" i="2" s="1"/>
  <c r="AG13" i="2" s="1"/>
  <c r="AE14" i="2"/>
  <c r="AF14" i="2" s="1"/>
  <c r="AG14" i="2" s="1"/>
  <c r="AE15" i="2"/>
  <c r="AF15" i="2" s="1"/>
  <c r="AG15" i="2" s="1"/>
  <c r="AE16" i="2"/>
  <c r="AF16" i="2" s="1"/>
  <c r="AG16" i="2" s="1"/>
  <c r="AE17" i="2"/>
  <c r="AF17" i="2" s="1"/>
  <c r="AG17" i="2" s="1"/>
  <c r="AE18" i="2"/>
  <c r="AF18" i="2" s="1"/>
  <c r="AG18" i="2" s="1"/>
  <c r="AE19" i="2"/>
  <c r="AF19" i="2" s="1"/>
  <c r="AG19" i="2" s="1"/>
  <c r="AE20" i="2"/>
  <c r="AF20" i="2" s="1"/>
  <c r="AG20" i="2" s="1"/>
  <c r="AE21" i="2"/>
  <c r="AF21" i="2" s="1"/>
  <c r="AG21" i="2" s="1"/>
  <c r="AE22" i="2"/>
  <c r="AF22" i="2" s="1"/>
  <c r="AG22" i="2" s="1"/>
  <c r="AE23" i="2"/>
  <c r="AF23" i="2" s="1"/>
  <c r="AG23" i="2" s="1"/>
  <c r="AE24" i="2"/>
  <c r="AF24" i="2" s="1"/>
  <c r="AG24" i="2" s="1"/>
  <c r="AE25" i="2"/>
  <c r="AF25" i="2" s="1"/>
  <c r="AG25" i="2" s="1"/>
  <c r="AE26" i="2"/>
  <c r="AF26" i="2" s="1"/>
  <c r="AG26" i="2" s="1"/>
  <c r="AE27" i="2"/>
  <c r="AF27" i="2" s="1"/>
  <c r="AG27" i="2" s="1"/>
  <c r="AE28" i="2"/>
  <c r="AF28" i="2" s="1"/>
  <c r="AG28" i="2" s="1"/>
  <c r="AE29" i="2"/>
  <c r="AF29" i="2" s="1"/>
  <c r="AG29" i="2" s="1"/>
  <c r="AE30" i="2"/>
  <c r="AF30" i="2" s="1"/>
  <c r="AG30" i="2" s="1"/>
  <c r="AE31" i="2"/>
  <c r="AF31" i="2" s="1"/>
  <c r="AG31" i="2" s="1"/>
  <c r="AE32" i="2"/>
  <c r="AF32" i="2" s="1"/>
  <c r="AG32" i="2" s="1"/>
  <c r="AE33" i="2"/>
  <c r="AF33" i="2" s="1"/>
  <c r="AG33" i="2" s="1"/>
  <c r="AE34" i="2"/>
  <c r="AF34" i="2" s="1"/>
  <c r="AG34" i="2" s="1"/>
  <c r="AE35" i="2"/>
  <c r="AF35" i="2" s="1"/>
  <c r="AG35" i="2" s="1"/>
  <c r="AE36" i="2"/>
  <c r="AF36" i="2" s="1"/>
  <c r="AG36" i="2" s="1"/>
  <c r="AE37" i="2"/>
  <c r="AF37" i="2" s="1"/>
  <c r="AG37" i="2" s="1"/>
  <c r="AE38" i="2"/>
  <c r="AF38" i="2" s="1"/>
  <c r="AG38" i="2" s="1"/>
  <c r="AE39" i="2"/>
  <c r="AF39" i="2" s="1"/>
  <c r="AG39" i="2" s="1"/>
  <c r="AE40" i="2"/>
  <c r="AF40" i="2" s="1"/>
  <c r="AG40" i="2" s="1"/>
  <c r="AE41" i="2"/>
  <c r="AF41" i="2" s="1"/>
  <c r="AG41" i="2" s="1"/>
  <c r="AE42" i="2"/>
  <c r="AF42" i="2" s="1"/>
  <c r="AG42" i="2" s="1"/>
  <c r="AE43" i="2"/>
  <c r="AF43" i="2" s="1"/>
  <c r="AG43" i="2" s="1"/>
  <c r="AE44" i="2"/>
  <c r="AF44" i="2" s="1"/>
  <c r="AG44" i="2" s="1"/>
  <c r="AE45" i="2"/>
  <c r="AF45" i="2" s="1"/>
  <c r="AG45" i="2" s="1"/>
  <c r="AE46" i="2"/>
  <c r="AF46" i="2" s="1"/>
  <c r="AG46" i="2" s="1"/>
  <c r="AE47" i="2"/>
  <c r="AF47" i="2" s="1"/>
  <c r="AG47" i="2" s="1"/>
  <c r="AE48" i="2"/>
  <c r="AF48" i="2" s="1"/>
  <c r="AG48" i="2" s="1"/>
  <c r="AE49" i="2"/>
  <c r="AF49" i="2" s="1"/>
  <c r="AG49" i="2" s="1"/>
  <c r="AE50" i="2"/>
  <c r="AF50" i="2" s="1"/>
  <c r="AG50" i="2" s="1"/>
  <c r="AE51" i="2"/>
  <c r="AF51" i="2" s="1"/>
  <c r="AG51" i="2" s="1"/>
  <c r="AE52" i="2"/>
  <c r="AF52" i="2" s="1"/>
  <c r="AG52" i="2" s="1"/>
  <c r="AE53" i="2"/>
  <c r="AF53" i="2" s="1"/>
  <c r="AG53" i="2" s="1"/>
  <c r="AE54" i="2"/>
  <c r="AF54" i="2" s="1"/>
  <c r="AG54" i="2" s="1"/>
  <c r="AE55" i="2"/>
  <c r="AF55" i="2" s="1"/>
  <c r="AG55" i="2" s="1"/>
  <c r="AE56" i="2"/>
  <c r="AF56" i="2" s="1"/>
  <c r="AG56" i="2" s="1"/>
  <c r="AE57" i="2"/>
  <c r="AF57" i="2" s="1"/>
  <c r="AG57" i="2" s="1"/>
  <c r="AE58" i="2"/>
  <c r="AF58" i="2" s="1"/>
  <c r="AG58" i="2" s="1"/>
  <c r="AE59" i="2"/>
  <c r="AF59" i="2" s="1"/>
  <c r="AG59" i="2" s="1"/>
  <c r="AE60" i="2"/>
  <c r="AF60" i="2" s="1"/>
  <c r="AG60" i="2" s="1"/>
  <c r="AE61" i="2"/>
  <c r="AF61" i="2" s="1"/>
  <c r="AG61" i="2" s="1"/>
  <c r="AE62" i="2"/>
  <c r="AF62" i="2" s="1"/>
  <c r="AG62" i="2" s="1"/>
  <c r="AE63" i="2"/>
  <c r="AF63" i="2" s="1"/>
  <c r="AG63" i="2" s="1"/>
  <c r="AE64" i="2"/>
  <c r="AF64" i="2" s="1"/>
  <c r="AG64" i="2" s="1"/>
  <c r="AE65" i="2"/>
  <c r="AF65" i="2" s="1"/>
  <c r="AG65" i="2" s="1"/>
  <c r="AE66" i="2"/>
  <c r="AF66" i="2" s="1"/>
  <c r="AG66" i="2" s="1"/>
  <c r="AE67" i="2"/>
  <c r="AF67" i="2" s="1"/>
  <c r="AG67" i="2" s="1"/>
  <c r="AE68" i="2"/>
  <c r="AF68" i="2" s="1"/>
  <c r="AG68" i="2" s="1"/>
  <c r="AE69" i="2"/>
  <c r="AF69" i="2" s="1"/>
  <c r="AG69" i="2" s="1"/>
  <c r="AE70" i="2"/>
  <c r="AF70" i="2" s="1"/>
  <c r="AG70" i="2" s="1"/>
  <c r="AE71" i="2"/>
  <c r="AF71" i="2" s="1"/>
  <c r="AG71" i="2" s="1"/>
  <c r="AE72" i="2"/>
  <c r="AF72" i="2" s="1"/>
  <c r="AG72" i="2" s="1"/>
  <c r="AE73" i="2"/>
  <c r="AF73" i="2" s="1"/>
  <c r="AG73" i="2" s="1"/>
  <c r="AE74" i="2"/>
  <c r="AF74" i="2" s="1"/>
  <c r="AG74" i="2" s="1"/>
  <c r="AE75" i="2"/>
  <c r="AF75" i="2" s="1"/>
  <c r="AG75" i="2" s="1"/>
  <c r="AE76" i="2"/>
  <c r="AF76" i="2" s="1"/>
  <c r="AG76" i="2" s="1"/>
  <c r="AE77" i="2"/>
  <c r="AF77" i="2" s="1"/>
  <c r="AG77" i="2" s="1"/>
  <c r="AE78" i="2"/>
  <c r="AF78" i="2" s="1"/>
  <c r="AG78" i="2" s="1"/>
  <c r="AE79" i="2"/>
  <c r="AF79" i="2" s="1"/>
  <c r="AG79" i="2" s="1"/>
  <c r="AE80" i="2"/>
  <c r="AF80" i="2" s="1"/>
  <c r="AG80" i="2" s="1"/>
  <c r="AE81" i="2"/>
  <c r="AF81" i="2" s="1"/>
  <c r="AG81" i="2" s="1"/>
  <c r="AE82" i="2"/>
  <c r="AF82" i="2" s="1"/>
  <c r="AG82" i="2" s="1"/>
  <c r="AE83" i="2"/>
  <c r="AF83" i="2" s="1"/>
  <c r="AG83" i="2" s="1"/>
  <c r="AE84" i="2"/>
  <c r="AF84" i="2" s="1"/>
  <c r="AG84" i="2" s="1"/>
  <c r="AE85" i="2"/>
  <c r="AF85" i="2" s="1"/>
  <c r="AG85" i="2" s="1"/>
  <c r="AE86" i="2"/>
  <c r="AF86" i="2" s="1"/>
  <c r="AG86" i="2" s="1"/>
  <c r="AE87" i="2"/>
  <c r="AF87" i="2" s="1"/>
  <c r="AG87" i="2" s="1"/>
  <c r="AE88" i="2"/>
  <c r="AF88" i="2" s="1"/>
  <c r="AG88" i="2" s="1"/>
  <c r="AE89" i="2"/>
  <c r="AF89" i="2" s="1"/>
  <c r="AG89" i="2" s="1"/>
  <c r="AE90" i="2"/>
  <c r="AF90" i="2" s="1"/>
  <c r="AG90" i="2" s="1"/>
  <c r="AE91" i="2"/>
  <c r="AF91" i="2" s="1"/>
  <c r="AG91" i="2" s="1"/>
  <c r="AE92" i="2"/>
  <c r="AF92" i="2" s="1"/>
  <c r="AG92" i="2" s="1"/>
  <c r="AE93" i="2"/>
  <c r="AF93" i="2" s="1"/>
  <c r="AG93" i="2" s="1"/>
  <c r="AE94" i="2"/>
  <c r="AF94" i="2" s="1"/>
  <c r="AG94" i="2" s="1"/>
  <c r="AE95" i="2"/>
  <c r="AF95" i="2" s="1"/>
  <c r="AG95" i="2" s="1"/>
  <c r="AE96" i="2"/>
  <c r="AF96" i="2" s="1"/>
  <c r="AG96" i="2" s="1"/>
  <c r="AE97" i="2"/>
  <c r="AF97" i="2" s="1"/>
  <c r="AG97" i="2" s="1"/>
  <c r="AE98" i="2"/>
  <c r="AF98" i="2" s="1"/>
  <c r="AG98" i="2" s="1"/>
  <c r="AE99" i="2"/>
  <c r="AF99" i="2" s="1"/>
  <c r="AG99" i="2" s="1"/>
  <c r="AE2" i="2"/>
  <c r="AF2" i="2" s="1"/>
  <c r="AG2" i="2" s="1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<sst xmlns="http://schemas.openxmlformats.org/spreadsheetml/2006/main" count="2739" uniqueCount="436">
  <si>
    <t>Post type</t>
  </si>
  <si>
    <t>Posted by</t>
  </si>
  <si>
    <t>Created date</t>
  </si>
  <si>
    <t>Audience</t>
  </si>
  <si>
    <t>Impressions</t>
  </si>
  <si>
    <t>Views</t>
  </si>
  <si>
    <t>Clicks</t>
  </si>
  <si>
    <t>Click through rate (CTR)</t>
  </si>
  <si>
    <t>Likes</t>
  </si>
  <si>
    <t>Comments</t>
  </si>
  <si>
    <t>Reposts</t>
  </si>
  <si>
    <t>Engagement rate</t>
  </si>
  <si>
    <t>Content Type</t>
  </si>
  <si>
    <t>Organic</t>
  </si>
  <si>
    <t/>
  </si>
  <si>
    <t>Jieun Han</t>
  </si>
  <si>
    <t>10/16/2024</t>
  </si>
  <si>
    <t>All followers</t>
  </si>
  <si>
    <t>10/23/2024</t>
  </si>
  <si>
    <t>Soyeon Kim</t>
  </si>
  <si>
    <t>10/22/2024</t>
  </si>
  <si>
    <t>Beom Park</t>
  </si>
  <si>
    <t>10/15/2024</t>
  </si>
  <si>
    <t>10/10/2024</t>
  </si>
  <si>
    <t>10/08/2024</t>
  </si>
  <si>
    <t>10/07/2024</t>
  </si>
  <si>
    <t>10/02/2024</t>
  </si>
  <si>
    <t>Video</t>
  </si>
  <si>
    <t>09/30/2024</t>
  </si>
  <si>
    <t>09/27/2024</t>
  </si>
  <si>
    <t>09/23/2024</t>
  </si>
  <si>
    <t>09/20/2024</t>
  </si>
  <si>
    <t>09/13/2024</t>
  </si>
  <si>
    <t>09/03/2024</t>
  </si>
  <si>
    <t>09/04/2024</t>
  </si>
  <si>
    <t>08/30/2024</t>
  </si>
  <si>
    <t>08/28/2024</t>
  </si>
  <si>
    <t>08/26/2024</t>
  </si>
  <si>
    <t>08/23/2024</t>
  </si>
  <si>
    <t>08/21/2024</t>
  </si>
  <si>
    <t>08/13/2024</t>
  </si>
  <si>
    <t>08/12/2024</t>
  </si>
  <si>
    <t>08/08/2024</t>
  </si>
  <si>
    <t>08/02/2024</t>
  </si>
  <si>
    <t>08/01/2024</t>
  </si>
  <si>
    <t>07/31/2024</t>
  </si>
  <si>
    <t>07/26/2024</t>
  </si>
  <si>
    <t>07/25/2024</t>
  </si>
  <si>
    <t>07/23/2024</t>
  </si>
  <si>
    <t>07/19/2024</t>
  </si>
  <si>
    <t>07/18/2024</t>
  </si>
  <si>
    <t>07/16/2024</t>
  </si>
  <si>
    <t>07/12/2024</t>
  </si>
  <si>
    <t>07/11/2024</t>
  </si>
  <si>
    <t>07/09/2024</t>
  </si>
  <si>
    <t>07/08/2024</t>
  </si>
  <si>
    <t>07/04/2024</t>
  </si>
  <si>
    <t>07/02/2024</t>
  </si>
  <si>
    <t>07/01/2024</t>
  </si>
  <si>
    <t>06/27/2024</t>
  </si>
  <si>
    <t>06/26/2024</t>
  </si>
  <si>
    <t>06/24/2024</t>
  </si>
  <si>
    <t>06/21/2024</t>
  </si>
  <si>
    <t>06/20/2024</t>
  </si>
  <si>
    <t>06/17/2024</t>
  </si>
  <si>
    <t>06/14/2024</t>
  </si>
  <si>
    <t>06/13/2024</t>
  </si>
  <si>
    <t>06/11/2024</t>
  </si>
  <si>
    <t>06/05/2024</t>
  </si>
  <si>
    <t>05/31/2024</t>
  </si>
  <si>
    <t>05/30/2024</t>
  </si>
  <si>
    <t>05/22/2024</t>
  </si>
  <si>
    <t>05/29/2024</t>
  </si>
  <si>
    <t>05/28/2024</t>
  </si>
  <si>
    <t>05/24/2024</t>
  </si>
  <si>
    <t>05/23/2024</t>
  </si>
  <si>
    <t>05/16/2024</t>
  </si>
  <si>
    <t>05/10/2024</t>
  </si>
  <si>
    <t>05/08/2024</t>
  </si>
  <si>
    <t>05/03/2024</t>
  </si>
  <si>
    <t>04/30/2024</t>
  </si>
  <si>
    <t>04/26/2024</t>
  </si>
  <si>
    <t>04/25/2024</t>
  </si>
  <si>
    <t>04/24/2024</t>
  </si>
  <si>
    <t>04/22/2024</t>
  </si>
  <si>
    <t>04/17/2024</t>
  </si>
  <si>
    <t>04/15/2024</t>
  </si>
  <si>
    <t>04/12/2024</t>
  </si>
  <si>
    <t>04/05/2024</t>
  </si>
  <si>
    <t>04/02/2024</t>
  </si>
  <si>
    <t>03/29/2024</t>
  </si>
  <si>
    <t>03/28/2024</t>
  </si>
  <si>
    <t>03/27/2024</t>
  </si>
  <si>
    <t>03/26/2024</t>
  </si>
  <si>
    <t>03/21/2024</t>
  </si>
  <si>
    <t>03/19/2024</t>
  </si>
  <si>
    <t>03/14/2024</t>
  </si>
  <si>
    <t>03/13/2024</t>
  </si>
  <si>
    <t>03/07/2024</t>
  </si>
  <si>
    <t>03/06/2024</t>
  </si>
  <si>
    <t>02/29/2024</t>
  </si>
  <si>
    <t>02/23/2024</t>
  </si>
  <si>
    <t>02/22/2024</t>
  </si>
  <si>
    <t>02/21/2024</t>
  </si>
  <si>
    <t>02/08/2024</t>
  </si>
  <si>
    <t>02/06/2024</t>
  </si>
  <si>
    <t>02/03/2024</t>
  </si>
  <si>
    <t>02/01/2024</t>
  </si>
  <si>
    <t>01/30/2024</t>
  </si>
  <si>
    <t>01/24/2024</t>
  </si>
  <si>
    <t>01/18/2024</t>
  </si>
  <si>
    <t>01/16/2024</t>
  </si>
  <si>
    <t>01/10/2024</t>
  </si>
  <si>
    <t>01/05/2024</t>
  </si>
  <si>
    <t>01/04/2024</t>
  </si>
  <si>
    <t>01/03/2024</t>
  </si>
  <si>
    <t>136
(791)</t>
  </si>
  <si>
    <t>0
(9)</t>
  </si>
  <si>
    <t>5
(18)</t>
  </si>
  <si>
    <t xml:space="preserve">World Polio Day </t>
  </si>
  <si>
    <t>Seasonal</t>
  </si>
  <si>
    <t>59
(199)</t>
  </si>
  <si>
    <t>0
(2)</t>
  </si>
  <si>
    <t>8
(12)</t>
  </si>
  <si>
    <t>Vaccine Efficacy, Effectiveness and Protection</t>
  </si>
  <si>
    <t>카드뉴스 드로잉</t>
  </si>
  <si>
    <t>Science</t>
  </si>
  <si>
    <t>Influenza vaccine in Inidonesia</t>
  </si>
  <si>
    <t>Repost</t>
  </si>
  <si>
    <t>Company</t>
  </si>
  <si>
    <t xml:space="preserve">Welcome Delegation of the European Union </t>
  </si>
  <si>
    <t>57
(517)</t>
  </si>
  <si>
    <t>0
(10)</t>
  </si>
  <si>
    <t>4
(6)</t>
  </si>
  <si>
    <t>Myth vs Truth</t>
  </si>
  <si>
    <t>95
(606)</t>
  </si>
  <si>
    <t>5
(13)</t>
  </si>
  <si>
    <t>Flu Vaccination Day</t>
  </si>
  <si>
    <t>David Baker wins Nobel Prize</t>
  </si>
  <si>
    <t>56
(171)</t>
  </si>
  <si>
    <t>0
(1)</t>
  </si>
  <si>
    <t>3
(4)</t>
  </si>
  <si>
    <t>Harmful but preventable - RSV</t>
  </si>
  <si>
    <t>카드뉴스</t>
  </si>
  <si>
    <t>Fina BioSolutions LLC</t>
  </si>
  <si>
    <t>Acquisiton of IDT Biologika</t>
  </si>
  <si>
    <t xml:space="preserve">IDT Celebration ceremony </t>
  </si>
  <si>
    <t>영상</t>
  </si>
  <si>
    <t>Acquisition of IDT</t>
  </si>
  <si>
    <t>73
(285)</t>
  </si>
  <si>
    <t>5
(6)</t>
  </si>
  <si>
    <t>Flu Vaccination</t>
  </si>
  <si>
    <t>Gyeongbuk Bio Industry Expo 2024</t>
  </si>
  <si>
    <t>183
(855)</t>
  </si>
  <si>
    <t>0
(11)</t>
  </si>
  <si>
    <t>7
(16)</t>
  </si>
  <si>
    <t>Anatomy of a Syringe</t>
  </si>
  <si>
    <t>94
(656)</t>
  </si>
  <si>
    <t>4
(16)</t>
  </si>
  <si>
    <t>Harmful but preventable - Pertussis</t>
  </si>
  <si>
    <t>69
(384)</t>
  </si>
  <si>
    <t>0
(8)</t>
  </si>
  <si>
    <t>5
(7)</t>
  </si>
  <si>
    <t>World Gynecologic Oncology Day</t>
  </si>
  <si>
    <t>단일이미지</t>
  </si>
  <si>
    <t>Chuseok</t>
  </si>
  <si>
    <t>55
(157)</t>
  </si>
  <si>
    <t xml:space="preserve">Ceremony for R&amp;PD Center </t>
  </si>
  <si>
    <t>39
(51)</t>
  </si>
  <si>
    <t>0
(0)</t>
  </si>
  <si>
    <t>4
(4)</t>
  </si>
  <si>
    <t xml:space="preserve">COVID 19 </t>
  </si>
  <si>
    <t>Poll</t>
  </si>
  <si>
    <t xml:space="preserve">SK bioscience DNA </t>
  </si>
  <si>
    <t>People</t>
  </si>
  <si>
    <t>Welcome KLOCKE GRUPPE and IDT Biologika</t>
  </si>
  <si>
    <t>CEPI-SK bioscience Reception</t>
  </si>
  <si>
    <t>Welcome members of CEPI</t>
  </si>
  <si>
    <t>49
(55)</t>
  </si>
  <si>
    <t>2
(3)</t>
  </si>
  <si>
    <t xml:space="preserve">COVID 19 Resurgence </t>
  </si>
  <si>
    <t>127
(296)</t>
  </si>
  <si>
    <t>0
(3)</t>
  </si>
  <si>
    <t>8
(9)</t>
  </si>
  <si>
    <t>The journey of vaccines</t>
  </si>
  <si>
    <t>55
(60)</t>
  </si>
  <si>
    <t>Net Zero</t>
  </si>
  <si>
    <t>56
(481)</t>
  </si>
  <si>
    <t>2
(9)</t>
  </si>
  <si>
    <t>SK bioscience DNA</t>
  </si>
  <si>
    <t>44
(96)</t>
  </si>
  <si>
    <t>1
(1)</t>
  </si>
  <si>
    <t>Harmful but preventable</t>
  </si>
  <si>
    <t>Travel Essentials</t>
  </si>
  <si>
    <t>50
(321)</t>
  </si>
  <si>
    <t>National Immunization Awareness Month</t>
  </si>
  <si>
    <t>101
(176)</t>
  </si>
  <si>
    <t>5
(5)</t>
  </si>
  <si>
    <t>How are vaccines developed?</t>
  </si>
  <si>
    <t>World Hepatitis Day</t>
  </si>
  <si>
    <t>25
(37)</t>
  </si>
  <si>
    <t>Sunflower Therapeutics</t>
  </si>
  <si>
    <t>50
(57)</t>
  </si>
  <si>
    <t>Harmful but preventable - Rotavirus</t>
  </si>
  <si>
    <t>Welcome Ambassador of Thailand</t>
  </si>
  <si>
    <t>92
(332)</t>
  </si>
  <si>
    <t>8
(11)</t>
  </si>
  <si>
    <t>Exploring Vaccines</t>
  </si>
  <si>
    <t>SK bioscience Signs Power Purchase Agreement with SK E&amp;S</t>
  </si>
  <si>
    <t>CEO Remarks</t>
  </si>
  <si>
    <t>WorldPopulationDay</t>
  </si>
  <si>
    <t>Brand Film</t>
  </si>
  <si>
    <t>CGT market</t>
  </si>
  <si>
    <t>68
(73)</t>
  </si>
  <si>
    <t>Glocalization SKYShield</t>
  </si>
  <si>
    <t>50
(121)</t>
  </si>
  <si>
    <t>1
(5)</t>
  </si>
  <si>
    <t>Harmful but preventable -Typhoid Fever</t>
  </si>
  <si>
    <t>The history of SK bioscience</t>
  </si>
  <si>
    <t>243
(573)</t>
  </si>
  <si>
    <t>7
(9)</t>
  </si>
  <si>
    <t>15
(16)</t>
  </si>
  <si>
    <t>54
(178)</t>
  </si>
  <si>
    <t>Vaccine preventable diseases</t>
  </si>
  <si>
    <t xml:space="preserve">20K Followers </t>
  </si>
  <si>
    <t>SK bioscience Establishes Korea's First AI-Based Experimental Design System</t>
  </si>
  <si>
    <t>20K Followers</t>
  </si>
  <si>
    <t>42
(79)</t>
  </si>
  <si>
    <t>World Blood Donor Day</t>
  </si>
  <si>
    <t>50
(202)</t>
  </si>
  <si>
    <t>0
(4)</t>
  </si>
  <si>
    <t>4
(5)</t>
  </si>
  <si>
    <t>BIO International Convention 2024</t>
  </si>
  <si>
    <t xml:space="preserve">BIO International Convention 2024 </t>
  </si>
  <si>
    <t>51
(62)</t>
  </si>
  <si>
    <t>BIO USA</t>
  </si>
  <si>
    <t>83
(87)</t>
  </si>
  <si>
    <t>2
(2)</t>
  </si>
  <si>
    <t>10
(10)</t>
  </si>
  <si>
    <t>Vaccine Types</t>
  </si>
  <si>
    <t xml:space="preserve">SHE Management </t>
  </si>
  <si>
    <t>모션그래픽</t>
  </si>
  <si>
    <t>54
(280)</t>
  </si>
  <si>
    <t>T and B lymphocytes</t>
  </si>
  <si>
    <t>29
(202)</t>
  </si>
  <si>
    <t>International Day of Families</t>
  </si>
  <si>
    <t>29
(716)</t>
  </si>
  <si>
    <t>2
(8)</t>
  </si>
  <si>
    <t>58
(1208)</t>
  </si>
  <si>
    <t>0
(24)</t>
  </si>
  <si>
    <t>19
(28)</t>
  </si>
  <si>
    <t>World Hand Hygiene Day</t>
  </si>
  <si>
    <t>International Workers Day</t>
  </si>
  <si>
    <t>IVI-SK bioscience Park MahnHoon Award</t>
  </si>
  <si>
    <t>The winners of 2024 Park MahnHoon Award</t>
  </si>
  <si>
    <t>18
(1173)</t>
  </si>
  <si>
    <t>0
(16)</t>
  </si>
  <si>
    <t>20
(28)</t>
  </si>
  <si>
    <t>86
(732)</t>
  </si>
  <si>
    <t>6
(12)</t>
  </si>
  <si>
    <t>4
(9)</t>
  </si>
  <si>
    <t xml:space="preserve">Earth Day </t>
  </si>
  <si>
    <t>SK bioscience DNA(Teaser)</t>
  </si>
  <si>
    <t>59
(176)</t>
  </si>
  <si>
    <t>How many lives do vaccines save?</t>
  </si>
  <si>
    <t>47
(206)</t>
  </si>
  <si>
    <t>45
(1027)</t>
  </si>
  <si>
    <t>4
(8)</t>
  </si>
  <si>
    <t>World Health Day</t>
  </si>
  <si>
    <t>The Vaccine Saga -Purification, Analysis</t>
  </si>
  <si>
    <t>Welcome UK Health Security Agency</t>
  </si>
  <si>
    <t xml:space="preserve">The Vaccine Saga -Fermentation Room </t>
  </si>
  <si>
    <t>47
(82)</t>
  </si>
  <si>
    <t>35
(35)</t>
  </si>
  <si>
    <t>SK bioscience exports influenza vaccine to Thailand</t>
  </si>
  <si>
    <t>162
(762)</t>
  </si>
  <si>
    <t>The innate and adaptive immune system</t>
  </si>
  <si>
    <t>SK bioscience and IVI Announce 2024 Park MahnHoon Award Winners</t>
  </si>
  <si>
    <t xml:space="preserve">Park Mahn Hoonaward </t>
  </si>
  <si>
    <t>117
(117)</t>
  </si>
  <si>
    <t>6
(6)</t>
  </si>
  <si>
    <t>International Womens Day</t>
  </si>
  <si>
    <t>App ‘SKON’ Wins iF Design Award 2024</t>
  </si>
  <si>
    <t>135
(727)</t>
  </si>
  <si>
    <t>11
(13)</t>
  </si>
  <si>
    <t>Expansion or L House</t>
  </si>
  <si>
    <t>The Love Mailbox</t>
  </si>
  <si>
    <t>International Women’s day</t>
  </si>
  <si>
    <t xml:space="preserve">The Vaccine Saga -Cell Culture Room </t>
  </si>
  <si>
    <t xml:space="preserve">WHO PQ for Typhoid Conjugate Vaccine </t>
  </si>
  <si>
    <t>139
(422)</t>
  </si>
  <si>
    <t>1
(10)</t>
  </si>
  <si>
    <t>8
(23)</t>
  </si>
  <si>
    <t xml:space="preserve">How Vaccines Work </t>
  </si>
  <si>
    <t>Happy New Year</t>
  </si>
  <si>
    <t>53
(602)</t>
  </si>
  <si>
    <t>1
(6)</t>
  </si>
  <si>
    <t>Vaccine Matters</t>
  </si>
  <si>
    <t>110
(496)</t>
  </si>
  <si>
    <t>1
(8)</t>
  </si>
  <si>
    <t>5
(10)</t>
  </si>
  <si>
    <t>World Cancer Day</t>
  </si>
  <si>
    <t>How much did vaccination decrease the severity of the COVID-19 Pandemic?</t>
  </si>
  <si>
    <t>78
(290)</t>
  </si>
  <si>
    <t>1
(2)</t>
  </si>
  <si>
    <t>6
(7)</t>
  </si>
  <si>
    <t xml:space="preserve">The Vaccine Saga </t>
  </si>
  <si>
    <t>Vaccine Pioneers</t>
  </si>
  <si>
    <t>What do you want to discover about vaccines?</t>
  </si>
  <si>
    <t>119
(411)</t>
  </si>
  <si>
    <t>0
(6)</t>
  </si>
  <si>
    <t>8
(14)</t>
  </si>
  <si>
    <t>The difference between a cold and flu</t>
  </si>
  <si>
    <t>Miconceptions in Cold and Flu</t>
  </si>
  <si>
    <t>A grade in the 2023 ESG assessment by MSCI</t>
  </si>
  <si>
    <t>Zero Disposable Challenge</t>
  </si>
  <si>
    <t>J.P Morgan Healthcare Conference</t>
  </si>
  <si>
    <t>ER순위</t>
    <phoneticPr fontId="1" type="noConversion"/>
  </si>
  <si>
    <t>오가닉만날짜</t>
    <phoneticPr fontId="1" type="noConversion"/>
  </si>
  <si>
    <t>참여</t>
    <phoneticPr fontId="1" type="noConversion"/>
  </si>
  <si>
    <t>영상반영참여</t>
    <phoneticPr fontId="1" type="noConversion"/>
  </si>
  <si>
    <t>오가닉만 ER</t>
    <phoneticPr fontId="1" type="noConversion"/>
  </si>
  <si>
    <t>Views</t>
    <phoneticPr fontId="1" type="noConversion"/>
  </si>
  <si>
    <t>영상view순위</t>
    <phoneticPr fontId="1" type="noConversion"/>
  </si>
  <si>
    <t>Final ER(영상반영)</t>
    <phoneticPr fontId="1" type="noConversion"/>
  </si>
  <si>
    <t>광고제외노출</t>
    <phoneticPr fontId="1" type="noConversion"/>
  </si>
  <si>
    <t>Likes (Total)</t>
    <phoneticPr fontId="1" type="noConversion"/>
  </si>
  <si>
    <t>Comments (Total)</t>
    <phoneticPr fontId="1" type="noConversion"/>
  </si>
  <si>
    <t>Reposts (Total)</t>
    <phoneticPr fontId="1" type="noConversion"/>
  </si>
  <si>
    <t>콘텐츠 제목</t>
    <phoneticPr fontId="1" type="noConversion"/>
  </si>
  <si>
    <t>유형</t>
    <phoneticPr fontId="1" type="noConversion"/>
  </si>
  <si>
    <t>카테고리</t>
    <phoneticPr fontId="1" type="noConversion"/>
  </si>
  <si>
    <t>멀티이미지</t>
  </si>
  <si>
    <t>https://www.linkedin.com/feed/update/urn:li:activity:7166577207958597632</t>
  </si>
  <si>
    <t>https://www.linkedin.com/feed/update/urn:li:activity:7247088206121205760</t>
  </si>
  <si>
    <t>https://www.linkedin.com/feed/update/urn:li:activity:7234500031716769792</t>
  </si>
  <si>
    <t>https://www.linkedin.com/feed/update/urn:li:activity:7244480738840977411</t>
  </si>
  <si>
    <t>https://www.linkedin.com/feed/update/urn:li:activity:7236633992500809728</t>
  </si>
  <si>
    <t>https://www.linkedin.com/feed/update/urn:li:activity:7175989416367202304</t>
  </si>
  <si>
    <t>https://www.linkedin.com/feed/update/urn:li:activity:7249216670727069696</t>
  </si>
  <si>
    <t>https://www.linkedin.com/feed/update/urn:li:activity:7189496029585518593</t>
  </si>
  <si>
    <t>https://www.linkedin.com/feed/update/urn:li:activity:7179379228285546496</t>
  </si>
  <si>
    <t>https://www.linkedin.com/feed/update/urn:li:activity:7165888880150298625</t>
  </si>
  <si>
    <t>https://www.linkedin.com/feed/update/urn:li:activity:7254989997810855937</t>
  </si>
  <si>
    <t>https://www.linkedin.com/feed/update/urn:li:activity:7171291187566301184</t>
  </si>
  <si>
    <t>https://www.linkedin.com/feed/update/urn:li:activity:7247379831581990912</t>
  </si>
  <si>
    <t>https://www.linkedin.com/feed/update/urn:li:activity:7233609104991076352</t>
  </si>
  <si>
    <t>https://www.linkedin.com/feed/update/urn:li:activity:7176435425606074368</t>
  </si>
  <si>
    <t>https://www.linkedin.com/feed/update/urn:li:activity:7153158994704916480</t>
  </si>
  <si>
    <t>https://www.linkedin.com/feed/update/urn:li:activity:7171640806041219072</t>
  </si>
  <si>
    <t>https://www.linkedin.com/feed/update/urn:li:activity:7206215781401993216</t>
  </si>
  <si>
    <t>https://www.linkedin.com/feed/update/urn:li:activity:7254408659953168384</t>
  </si>
  <si>
    <t>https://www.linkedin.com/feed/update/urn:li:activity:7235093149516193792</t>
  </si>
  <si>
    <t>https://www.linkedin.com/feed/update/urn:li:activity:7159681966076743680</t>
  </si>
  <si>
    <t>https://www.linkedin.com/feed/update/urn:li:activity:7213427176489041920</t>
  </si>
  <si>
    <t>https://www.linkedin.com/feed/update/urn:li:activity:7210813880493568000</t>
  </si>
  <si>
    <t>https://www.linkedin.com/feed/update/urn:li:activity:7228570233819607040</t>
  </si>
  <si>
    <t>https://www.linkedin.com/feed/update/urn:li:activity:7186239731419021312</t>
  </si>
  <si>
    <t>https://www.linkedin.com/feed/update/urn:li:activity:7224291033721790465</t>
  </si>
  <si>
    <t>https://www.linkedin.com/feed/update/urn:li:activity:7222067572727242752</t>
  </si>
  <si>
    <t>https://www.linkedin.com/feed/update/urn:li:activity:7215956161529831425</t>
  </si>
  <si>
    <t>https://www.linkedin.com/feed/update/urn:li:activity:7219560783184113664</t>
  </si>
  <si>
    <t>https://www.linkedin.com/feed/update/urn:li:activity:7250278939531587585</t>
  </si>
  <si>
    <t>https://www.linkedin.com/feed/update/urn:li:activity:7243755969132855297</t>
  </si>
  <si>
    <t>https://www.linkedin.com/feed/update/urn:li:activity:7217416186924261377</t>
  </si>
  <si>
    <t>https://www.linkedin.com/feed/update/urn:li:activity:7219113588127326208</t>
  </si>
  <si>
    <t>https://www.linkedin.com/feed/update/urn:li:activity:7189080691144298496</t>
  </si>
  <si>
    <t>https://www.linkedin.com/feed/update/urn:li:activity:7148540069308424192</t>
  </si>
  <si>
    <t>https://www.linkedin.com/feed/update/urn:li:activity:7188098685363204096</t>
  </si>
  <si>
    <t>https://www.linkedin.com/feed/update/urn:li:activity:7201718968573718528</t>
  </si>
  <si>
    <t>https://www.linkedin.com/feed/update/urn:li:activity:7153883771606331394</t>
  </si>
  <si>
    <t>https://www.linkedin.com/feed/update/urn:li:activity:7245327712918126592</t>
  </si>
  <si>
    <t>https://www.linkedin.com/feed/update/urn:li:activity:7173923600381493248</t>
  </si>
  <si>
    <t>https://www.linkedin.com/feed/update/urn:li:activity:7158232414752796672</t>
  </si>
  <si>
    <t>https://www.linkedin.com/feed/update/urn:li:activity:7246382708849868800</t>
  </si>
  <si>
    <t>https://www.linkedin.com/feed/update/urn:li:activity:7236958774857494528</t>
  </si>
  <si>
    <t>https://www.linkedin.com/feed/update/urn:li:activity:7254655031298142208</t>
  </si>
  <si>
    <t>https://www.linkedin.com/feed/update/urn:li:activity:7242668793225699328</t>
  </si>
  <si>
    <t>https://www.linkedin.com/feed/update/urn:li:activity:7203168516215115777</t>
  </si>
  <si>
    <t>https://www.linkedin.com/feed/update/urn:li:activity:7214040160932364288</t>
  </si>
  <si>
    <t>https://www.linkedin.com/feed/update/urn:li:activity:7203893282613981185</t>
  </si>
  <si>
    <t>https://www.linkedin.com/feed/update/urn:li:activity:7249969621154340864</t>
  </si>
  <si>
    <t>https://www.linkedin.com/feed/update/urn:li:activity:7227198982198804480</t>
  </si>
  <si>
    <t>https://www.linkedin.com/feed/update/urn:li:activity:7241219267432497152</t>
  </si>
  <si>
    <t>https://www.linkedin.com/feed/update/urn:li:activity:7248855286654885888</t>
  </si>
  <si>
    <t>https://www.linkedin.com/feed/update/urn:li:activity:7167654512709623808</t>
  </si>
  <si>
    <t>https://www.linkedin.com/feed/update/urn:li:activity:7254718187613622272</t>
  </si>
  <si>
    <t>https://www.linkedin.com/feed/update/urn:li:activity:7185526885236289537</t>
  </si>
  <si>
    <t>https://www.linkedin.com/feed/update/urn:li:activity:7148940767179268098</t>
  </si>
  <si>
    <t>https://www.linkedin.com/feed/update/urn:li:activity:7192659258365075456</t>
  </si>
  <si>
    <t>https://www.linkedin.com/feed/update/urn:li:activity:7252090902347722752</t>
  </si>
  <si>
    <t>https://www.linkedin.com/feed/update/urn:li:activity:7249963363361828865</t>
  </si>
  <si>
    <t>https://www.linkedin.com/feed/update/urn:li:activity:7240221146762072065</t>
  </si>
  <si>
    <t>https://www.linkedin.com/feed/update/urn:li:activity:7231830940996530178</t>
  </si>
  <si>
    <t>https://www.linkedin.com/feed/update/urn:li:activity:7211625410931871746</t>
  </si>
  <si>
    <t>https://www.linkedin.com/feed/update/urn:li:activity:7201049632527835136</t>
  </si>
  <si>
    <t>https://www.linkedin.com/feed/update/urn:li:activity:7196748259376119809</t>
  </si>
  <si>
    <t>https://www.linkedin.com/feed/update/urn:li:activity:7155741071497420800</t>
  </si>
  <si>
    <t>https://www.linkedin.com/feed/update/urn:li:activity:7160769135310729217</t>
  </si>
  <si>
    <t>https://www.linkedin.com/feed/update/urn:li:activity:7217064780518313985</t>
  </si>
  <si>
    <t>https://www.linkedin.com/feed/update/urn:li:activity:7148124813121708032</t>
  </si>
  <si>
    <t>https://www.linkedin.com/feed/update/urn:li:activity:7224682107778875393</t>
  </si>
  <si>
    <t>https://www.linkedin.com/feed/update/urn:li:activity:7221650314607702016</t>
  </si>
  <si>
    <t>https://www.linkedin.com/feed/update/urn:li:activity:7213773589395689472</t>
  </si>
  <si>
    <t>https://www.linkedin.com/feed/update/urn:li:activity:7191209746685661184</t>
  </si>
  <si>
    <t>https://www.linkedin.com/feed/update/urn:li:activity:7173486806951288832</t>
  </si>
  <si>
    <t>https://www.linkedin.com/feed/update/urn:li:activity:7171082164350963713</t>
  </si>
  <si>
    <t>https://www.linkedin.com/feed/update/urn:li:activity:7234333880864927744</t>
  </si>
  <si>
    <t>https://www.linkedin.com/feed/update/urn:li:activity:7209753697956810754</t>
  </si>
  <si>
    <t>https://www.linkedin.com/feed/update/urn:li:activity:7218875541934727168</t>
  </si>
  <si>
    <t>https://www.linkedin.com/feed/update/urn:li:activity:7182512399105568769</t>
  </si>
  <si>
    <t>https://www.linkedin.com/feed/update/urn:li:activity:7216576877044334593</t>
  </si>
  <si>
    <t>https://www.linkedin.com/feed/update/urn:li:activity:7161235678607925248</t>
  </si>
  <si>
    <t>https://www.linkedin.com/feed/update/urn:li:activity:7207175150889230338</t>
  </si>
  <si>
    <t>https://www.linkedin.com/feed/update/urn:li:activity:7181062845948653568</t>
  </si>
  <si>
    <t>https://www.linkedin.com/feed/update/urn:li:activity:7179250930138198016</t>
  </si>
  <si>
    <t>https://www.linkedin.com/feed/update/urn:li:activity:7225998945951367168</t>
  </si>
  <si>
    <t>https://www.linkedin.com/feed/update/urn:li:activity:7223099847002710016</t>
  </si>
  <si>
    <t>https://www.linkedin.com/feed/update/urn:li:activity:7196283160236630016</t>
  </si>
  <si>
    <t>https://www.linkedin.com/feed/update/urn:li:activity:7171418271919931392</t>
  </si>
  <si>
    <t>https://www.linkedin.com/feed/update/urn:li:activity:7150680605519728640</t>
  </si>
  <si>
    <t>https://www.linkedin.com/feed/update/urn:li:activity:7208342783089135616</t>
  </si>
  <si>
    <t>https://www.linkedin.com/feed/update/urn:li:activity:7237595362339803137</t>
  </si>
  <si>
    <t>https://www.linkedin.com/feed/update/urn:li:activity:7158957191448694784</t>
  </si>
  <si>
    <t>https://www.linkedin.com/feed/update/urn:li:activity:7170916008696770560</t>
  </si>
  <si>
    <t>기대좋아요</t>
    <phoneticPr fontId="1" type="noConversion"/>
  </si>
  <si>
    <r>
      <t>카드뉴스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드로잉</t>
    </r>
  </si>
  <si>
    <t>기대좋아요vs좋아요</t>
    <phoneticPr fontId="1" type="noConversion"/>
  </si>
  <si>
    <t>30% 이상</t>
    <phoneticPr fontId="1" type="noConversion"/>
  </si>
  <si>
    <t>링크</t>
    <phoneticPr fontId="1" type="noConversion"/>
  </si>
  <si>
    <t>링크추가제목</t>
    <phoneticPr fontId="1" type="noConversion"/>
  </si>
  <si>
    <t>기대좋아요</t>
    <phoneticPr fontId="1" type="noConversion"/>
  </si>
  <si>
    <t>기대좋아요vs실제좋아요</t>
    <phoneticPr fontId="1" type="noConversion"/>
  </si>
  <si>
    <t>좋아요기울기</t>
    <phoneticPr fontId="1" type="noConversion"/>
  </si>
  <si>
    <t>좋아요절편</t>
    <phoneticPr fontId="1" type="noConversion"/>
  </si>
  <si>
    <t>평균노출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</si>
</sst>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_ "/>
    <numFmt numFmtId="180" formatCode="0.0%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1"/>
      <name val="Arial"/>
      <family val="2"/>
    </font>
    <font>
      <sz val="10"/>
      <name val="맑은 고딕"/>
      <family val="2"/>
      <charset val="129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0" borderId="0" xfId="0" applyFont="1" applyAlignment="1">
      <alignment horizontal="center"/>
    </xf>
    <xf numFmtId="0" fontId="3" fillId="0" borderId="0" xfId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0" fontId="2" fillId="2" borderId="0" xfId="0" applyFont="1" applyFill="1" applyAlignment="1">
      <alignment horizontal="center"/>
    </xf>
    <xf numFmtId="0" fontId="4" fillId="0" borderId="4" xfId="0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>
      <alignment vertical="center"/>
    </xf>
    <xf numFmtId="9" fontId="0" fillId="0" borderId="0" xfId="0" applyNumberFormat="1">
      <alignment vertical="center"/>
    </xf>
    <xf numFmtId="178" fontId="2" fillId="0" borderId="0" xfId="0" applyNumberFormat="1" applyFont="1" applyFill="1" applyAlignment="1">
      <alignment horizontal="center"/>
    </xf>
    <xf numFmtId="18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6" fillId="0" borderId="4" xfId="0" applyFont="1" applyFill="1" applyBorder="1" applyAlignment="1">
      <alignment horizontal="right" vertical="center" wrapText="1"/>
    </xf>
    <xf numFmtId="0" fontId="0" fillId="0" borderId="5" xfId="0" applyBorder="1">
      <alignment vertical="center"/>
    </xf>
    <xf numFmtId="0" fontId="6" fillId="0" borderId="6" xfId="0" applyFont="1" applyFill="1" applyBorder="1" applyAlignment="1">
      <alignment horizontal="right" vertical="center" wrapText="1"/>
    </xf>
    <xf numFmtId="0" fontId="0" fillId="0" borderId="9" xfId="0" applyBorder="1">
      <alignment vertical="center"/>
    </xf>
    <xf numFmtId="0" fontId="0" fillId="0" borderId="7" xfId="0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E81F-ED63-4761-87A5-7AE4A7FB7DFC}">
  <dimension ref="A1:AG112"/>
  <sheetViews>
    <sheetView tabSelected="1" zoomScale="85" zoomScaleNormal="85" workbookViewId="0">
      <selection activeCell="AG1" sqref="AG1"/>
    </sheetView>
  </sheetViews>
  <sheetFormatPr defaultRowHeight="16.5" x14ac:dyDescent="0.3"/>
  <cols>
    <col min="1" max="1" width="54.875" customWidth="1"/>
    <col min="6" max="6" width="9" customWidth="1"/>
    <col min="13" max="13" width="9" style="4"/>
    <col min="19" max="19" width="13" style="4" bestFit="1" customWidth="1"/>
  </cols>
  <sheetData>
    <row r="1" spans="1:33" x14ac:dyDescent="0.2">
      <c r="A1" t="s">
        <v>329</v>
      </c>
      <c r="C1" t="s">
        <v>330</v>
      </c>
      <c r="D1" t="s">
        <v>331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6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t="s">
        <v>317</v>
      </c>
      <c r="S1" s="4" t="s">
        <v>318</v>
      </c>
      <c r="T1" t="s">
        <v>319</v>
      </c>
      <c r="U1" t="s">
        <v>320</v>
      </c>
      <c r="V1" t="s">
        <v>321</v>
      </c>
      <c r="W1" t="s">
        <v>322</v>
      </c>
      <c r="X1" t="s">
        <v>323</v>
      </c>
      <c r="Y1" s="1" t="s">
        <v>324</v>
      </c>
      <c r="Z1" t="s">
        <v>325</v>
      </c>
      <c r="AA1" t="s">
        <v>326</v>
      </c>
      <c r="AB1" t="s">
        <v>327</v>
      </c>
      <c r="AC1" t="s">
        <v>328</v>
      </c>
      <c r="AD1" t="s">
        <v>431</v>
      </c>
      <c r="AE1" t="s">
        <v>432</v>
      </c>
      <c r="AG1" s="11">
        <v>1</v>
      </c>
    </row>
    <row r="2" spans="1:33" x14ac:dyDescent="0.2">
      <c r="A2" t="s">
        <v>289</v>
      </c>
      <c r="B2" t="s">
        <v>333</v>
      </c>
      <c r="C2" t="s">
        <v>128</v>
      </c>
      <c r="D2" t="s">
        <v>129</v>
      </c>
      <c r="E2" s="2" t="s">
        <v>13</v>
      </c>
      <c r="F2" s="2" t="s">
        <v>19</v>
      </c>
      <c r="G2" s="2" t="s">
        <v>102</v>
      </c>
      <c r="H2" s="2" t="s">
        <v>17</v>
      </c>
      <c r="I2" s="2">
        <v>16138</v>
      </c>
      <c r="J2" s="2" t="s">
        <v>14</v>
      </c>
      <c r="K2" s="2">
        <v>603</v>
      </c>
      <c r="L2" s="2">
        <v>3.7365224212408066E-2</v>
      </c>
      <c r="M2" s="6">
        <v>407</v>
      </c>
      <c r="N2" s="2">
        <v>17</v>
      </c>
      <c r="O2" s="2">
        <v>28</v>
      </c>
      <c r="P2" s="2">
        <v>6.5373651683330536E-2</v>
      </c>
      <c r="Q2" s="2" t="s">
        <v>14</v>
      </c>
      <c r="R2">
        <v>69</v>
      </c>
      <c r="S2" s="5">
        <v>45344</v>
      </c>
      <c r="T2">
        <v>1055</v>
      </c>
      <c r="U2">
        <v>1055</v>
      </c>
      <c r="V2" s="1">
        <v>6.5373652249349365E-2</v>
      </c>
      <c r="W2" t="s">
        <v>14</v>
      </c>
      <c r="X2" t="s">
        <v>14</v>
      </c>
      <c r="Y2" s="1">
        <v>6.5373652249349365E-2</v>
      </c>
      <c r="Z2">
        <v>16138</v>
      </c>
      <c r="AA2">
        <v>407</v>
      </c>
      <c r="AB2">
        <v>17</v>
      </c>
      <c r="AC2">
        <v>28</v>
      </c>
      <c r="AD2">
        <f>I2 * VLOOKUP(C2, '좋아요, 노출 기술통계'!$A$2:$C$9,2, FALSE) + VLOOKUP(C2,'좋아요, 노출 기술통계'!$A$2:$C$9,3,FALSE)</f>
        <v>337.18794500000001</v>
      </c>
      <c r="AE2">
        <f>M2/AD2</f>
        <v>1.2070419658686196</v>
      </c>
      <c r="AF2" s="13">
        <f>AE2 - 1</f>
        <v>0.20704196586861956</v>
      </c>
      <c r="AG2" t="b">
        <f>IF(I2 &gt; ($AG$1 * VLOOKUP(C2,'좋아요, 노출 기술통계'!$A$2:$D$9,4,FALSE)), TRUE, "")</f>
        <v>1</v>
      </c>
    </row>
    <row r="3" spans="1:33" x14ac:dyDescent="0.2">
      <c r="A3" t="s">
        <v>148</v>
      </c>
      <c r="B3" t="s">
        <v>334</v>
      </c>
      <c r="C3" t="s">
        <v>128</v>
      </c>
      <c r="D3" t="s">
        <v>129</v>
      </c>
      <c r="E3" s="2" t="s">
        <v>13</v>
      </c>
      <c r="F3" s="2" t="s">
        <v>19</v>
      </c>
      <c r="G3" s="2" t="s">
        <v>59</v>
      </c>
      <c r="H3" s="2" t="s">
        <v>17</v>
      </c>
      <c r="I3" s="2">
        <v>12446</v>
      </c>
      <c r="J3" s="2" t="s">
        <v>14</v>
      </c>
      <c r="K3" s="2">
        <v>621</v>
      </c>
      <c r="L3" s="2">
        <v>4.9895547330379486E-2</v>
      </c>
      <c r="M3" s="6">
        <v>243</v>
      </c>
      <c r="N3" s="2">
        <v>7</v>
      </c>
      <c r="O3" s="2">
        <v>15</v>
      </c>
      <c r="P3" s="2">
        <v>7.1187533438205719E-2</v>
      </c>
      <c r="Q3" s="2" t="s">
        <v>14</v>
      </c>
      <c r="R3">
        <v>66</v>
      </c>
      <c r="S3" s="5">
        <v>45470</v>
      </c>
      <c r="T3">
        <v>886</v>
      </c>
      <c r="U3">
        <v>886</v>
      </c>
      <c r="V3" s="1">
        <v>7.1187530130162296E-2</v>
      </c>
      <c r="W3" t="s">
        <v>14</v>
      </c>
      <c r="X3" t="s">
        <v>14</v>
      </c>
      <c r="Y3" s="1">
        <v>7.1187530130162296E-2</v>
      </c>
      <c r="Z3">
        <v>12446</v>
      </c>
      <c r="AA3" t="s">
        <v>219</v>
      </c>
      <c r="AB3" t="s">
        <v>220</v>
      </c>
      <c r="AC3" t="s">
        <v>221</v>
      </c>
      <c r="AD3">
        <f>I3 * VLOOKUP(C3, '좋아요, 노출 기술통계'!$A$2:$C$9,2, FALSE) + VLOOKUP(C3,'좋아요, 노출 기술통계'!$A$2:$C$9,3,FALSE)</f>
        <v>257.59950100000003</v>
      </c>
      <c r="AE3">
        <f t="shared" ref="AE3:AE66" si="0">M3/AD3</f>
        <v>0.9433248086920788</v>
      </c>
      <c r="AF3" s="13">
        <f t="shared" ref="AF3:AF66" si="1">AE3 - 1</f>
        <v>-5.6675191307921202E-2</v>
      </c>
      <c r="AG3" t="b">
        <f>IF(I3 &gt; ($AG$1 * VLOOKUP(C3,'좋아요, 노출 기술통계'!$A$2:$D$9,4,FALSE)), TRUE, "")</f>
        <v>1</v>
      </c>
    </row>
    <row r="4" spans="1:33" x14ac:dyDescent="0.2">
      <c r="A4" t="s">
        <v>177</v>
      </c>
      <c r="B4" t="s">
        <v>335</v>
      </c>
      <c r="C4" t="s">
        <v>332</v>
      </c>
      <c r="D4" t="s">
        <v>129</v>
      </c>
      <c r="E4" s="2" t="s">
        <v>13</v>
      </c>
      <c r="F4" s="2" t="s">
        <v>15</v>
      </c>
      <c r="G4" s="2" t="s">
        <v>36</v>
      </c>
      <c r="H4" s="2" t="s">
        <v>17</v>
      </c>
      <c r="I4" s="2">
        <v>11241</v>
      </c>
      <c r="J4" s="2" t="s">
        <v>14</v>
      </c>
      <c r="K4" s="2">
        <v>2866</v>
      </c>
      <c r="L4" s="2">
        <v>0.25495952367782593</v>
      </c>
      <c r="M4" s="6">
        <v>188</v>
      </c>
      <c r="N4" s="2">
        <v>2</v>
      </c>
      <c r="O4" s="2">
        <v>9</v>
      </c>
      <c r="P4" s="2">
        <v>0.27266258001327515</v>
      </c>
      <c r="Q4" s="2" t="s">
        <v>14</v>
      </c>
      <c r="R4">
        <v>25</v>
      </c>
      <c r="S4" s="5">
        <v>45532</v>
      </c>
      <c r="T4">
        <v>3065</v>
      </c>
      <c r="U4">
        <v>3065</v>
      </c>
      <c r="V4" s="1">
        <v>0.27266257450404768</v>
      </c>
      <c r="W4" t="s">
        <v>14</v>
      </c>
      <c r="X4" t="s">
        <v>14</v>
      </c>
      <c r="Y4" s="1">
        <v>0.27266257450404768</v>
      </c>
      <c r="Z4">
        <v>11241</v>
      </c>
      <c r="AA4">
        <v>188</v>
      </c>
      <c r="AB4">
        <v>2</v>
      </c>
      <c r="AC4">
        <v>9</v>
      </c>
      <c r="AD4">
        <f>I4 * VLOOKUP(C4, '좋아요, 노출 기술통계'!$A$2:$C$9,2, FALSE) + VLOOKUP(C4,'좋아요, 노출 기술통계'!$A$2:$C$9,3,FALSE)</f>
        <v>166.43629900000002</v>
      </c>
      <c r="AE4">
        <f t="shared" si="0"/>
        <v>1.1295612863874123</v>
      </c>
      <c r="AF4" s="13">
        <f t="shared" si="1"/>
        <v>0.12956128638741227</v>
      </c>
      <c r="AG4" t="b">
        <f>IF(I4 &gt; ($AG$1 * VLOOKUP(C4,'좋아요, 노출 기술통계'!$A$2:$D$9,4,FALSE)), TRUE, "")</f>
        <v>1</v>
      </c>
    </row>
    <row r="5" spans="1:33" x14ac:dyDescent="0.2">
      <c r="A5" t="s">
        <v>156</v>
      </c>
      <c r="B5" t="s">
        <v>336</v>
      </c>
      <c r="C5" t="s">
        <v>332</v>
      </c>
      <c r="D5" t="s">
        <v>126</v>
      </c>
      <c r="E5" s="2" t="s">
        <v>13</v>
      </c>
      <c r="F5" s="2" t="s">
        <v>15</v>
      </c>
      <c r="G5" s="2" t="s">
        <v>30</v>
      </c>
      <c r="H5" s="2" t="s">
        <v>17</v>
      </c>
      <c r="I5" s="2">
        <v>4461</v>
      </c>
      <c r="J5" s="2" t="s">
        <v>14</v>
      </c>
      <c r="K5" s="2">
        <v>849</v>
      </c>
      <c r="L5" s="2">
        <v>0.19031606614589691</v>
      </c>
      <c r="M5" s="6">
        <v>183</v>
      </c>
      <c r="N5" s="2">
        <v>0</v>
      </c>
      <c r="O5" s="2">
        <v>7</v>
      </c>
      <c r="P5" s="2">
        <v>0.23290741443634033</v>
      </c>
      <c r="Q5" s="2" t="s">
        <v>14</v>
      </c>
      <c r="R5">
        <v>42</v>
      </c>
      <c r="S5" s="5">
        <v>45558</v>
      </c>
      <c r="T5">
        <v>1039</v>
      </c>
      <c r="U5">
        <v>1039</v>
      </c>
      <c r="V5" s="1">
        <v>0.23290741986101771</v>
      </c>
      <c r="W5" t="s">
        <v>14</v>
      </c>
      <c r="X5" t="s">
        <v>14</v>
      </c>
      <c r="Y5" s="1">
        <v>0.23290741986101771</v>
      </c>
      <c r="Z5">
        <v>4461</v>
      </c>
      <c r="AA5" t="s">
        <v>153</v>
      </c>
      <c r="AB5" t="s">
        <v>154</v>
      </c>
      <c r="AC5" t="s">
        <v>155</v>
      </c>
      <c r="AD5">
        <f>I5 * VLOOKUP(C5, '좋아요, 노출 기술통계'!$A$2:$C$9,2, FALSE) + VLOOKUP(C5,'좋아요, 노출 기술통계'!$A$2:$C$9,3,FALSE)</f>
        <v>101.585599</v>
      </c>
      <c r="AE5">
        <f t="shared" si="0"/>
        <v>1.80143644179329</v>
      </c>
      <c r="AF5" s="13">
        <f t="shared" si="1"/>
        <v>0.80143644179328999</v>
      </c>
      <c r="AG5" t="str">
        <f>IF(I5 &gt; ($AG$1 * VLOOKUP(C5,'좋아요, 노출 기술통계'!$A$2:$D$9,4,FALSE)), TRUE, "")</f>
        <v/>
      </c>
    </row>
    <row r="6" spans="1:33" x14ac:dyDescent="0.2">
      <c r="A6" t="s">
        <v>148</v>
      </c>
      <c r="B6" t="s">
        <v>334</v>
      </c>
      <c r="C6" t="s">
        <v>128</v>
      </c>
      <c r="D6" t="s">
        <v>129</v>
      </c>
      <c r="E6" s="2" t="s">
        <v>13</v>
      </c>
      <c r="F6" s="2" t="s">
        <v>19</v>
      </c>
      <c r="G6" s="2" t="s">
        <v>26</v>
      </c>
      <c r="H6" s="2" t="s">
        <v>17</v>
      </c>
      <c r="I6" s="2">
        <v>8026</v>
      </c>
      <c r="J6" s="2" t="s">
        <v>14</v>
      </c>
      <c r="K6" s="2">
        <v>293</v>
      </c>
      <c r="L6" s="2">
        <v>3.6506354808807373E-2</v>
      </c>
      <c r="M6" s="6">
        <v>166</v>
      </c>
      <c r="N6" s="2">
        <v>3</v>
      </c>
      <c r="O6" s="2">
        <v>12</v>
      </c>
      <c r="P6" s="2">
        <v>5.9058062732219696E-2</v>
      </c>
      <c r="Q6" s="2" t="s">
        <v>14</v>
      </c>
      <c r="R6">
        <v>71</v>
      </c>
      <c r="S6" s="5">
        <v>45567</v>
      </c>
      <c r="T6">
        <v>474</v>
      </c>
      <c r="U6">
        <v>474</v>
      </c>
      <c r="V6" s="1">
        <v>5.9058061300772492E-2</v>
      </c>
      <c r="W6" t="s">
        <v>14</v>
      </c>
      <c r="X6" t="s">
        <v>14</v>
      </c>
      <c r="Y6" s="1">
        <v>5.9058061300772492E-2</v>
      </c>
      <c r="Z6">
        <v>8026</v>
      </c>
      <c r="AA6">
        <v>166</v>
      </c>
      <c r="AB6">
        <v>3</v>
      </c>
      <c r="AC6">
        <v>12</v>
      </c>
      <c r="AD6">
        <f>I6 * VLOOKUP(C6, '좋아요, 노출 기술통계'!$A$2:$C$9,2, FALSE) + VLOOKUP(C6,'좋아요, 노출 기술통계'!$A$2:$C$9,3,FALSE)</f>
        <v>162.31756099999998</v>
      </c>
      <c r="AE6">
        <f t="shared" si="0"/>
        <v>1.0226866333951383</v>
      </c>
      <c r="AF6" s="13">
        <f t="shared" si="1"/>
        <v>2.2686633395138323E-2</v>
      </c>
      <c r="AG6" t="b">
        <f>IF(I6 &gt; ($AG$1 * VLOOKUP(C6,'좋아요, 노출 기술통계'!$A$2:$D$9,4,FALSE)), TRUE, "")</f>
        <v>1</v>
      </c>
    </row>
    <row r="7" spans="1:33" x14ac:dyDescent="0.2">
      <c r="A7" t="s">
        <v>148</v>
      </c>
      <c r="B7" t="s">
        <v>334</v>
      </c>
      <c r="C7" t="s">
        <v>332</v>
      </c>
      <c r="D7" t="s">
        <v>129</v>
      </c>
      <c r="E7" s="2" t="s">
        <v>13</v>
      </c>
      <c r="F7" s="2" t="s">
        <v>19</v>
      </c>
      <c r="G7" s="2" t="s">
        <v>56</v>
      </c>
      <c r="H7" s="2" t="s">
        <v>17</v>
      </c>
      <c r="I7" s="2">
        <v>8897</v>
      </c>
      <c r="J7" s="2" t="s">
        <v>14</v>
      </c>
      <c r="K7" s="2">
        <v>737</v>
      </c>
      <c r="L7" s="2">
        <v>8.2836911082267761E-2</v>
      </c>
      <c r="M7" s="6">
        <v>166</v>
      </c>
      <c r="N7" s="2">
        <v>1</v>
      </c>
      <c r="O7" s="2">
        <v>6</v>
      </c>
      <c r="P7" s="2">
        <v>0.10228166729211807</v>
      </c>
      <c r="Q7" s="2" t="s">
        <v>14</v>
      </c>
      <c r="R7">
        <v>60</v>
      </c>
      <c r="S7" s="5">
        <v>45477</v>
      </c>
      <c r="T7">
        <v>910</v>
      </c>
      <c r="U7">
        <v>910</v>
      </c>
      <c r="V7" s="1">
        <v>0.1022816679779701</v>
      </c>
      <c r="W7" t="s">
        <v>14</v>
      </c>
      <c r="X7" t="s">
        <v>14</v>
      </c>
      <c r="Y7" s="1">
        <v>0.1022816679779701</v>
      </c>
      <c r="Z7">
        <v>8897</v>
      </c>
      <c r="AA7">
        <v>166</v>
      </c>
      <c r="AB7">
        <v>1</v>
      </c>
      <c r="AC7">
        <v>6</v>
      </c>
      <c r="AD7">
        <f>I7 * VLOOKUP(C7, '좋아요, 노출 기술통계'!$A$2:$C$9,2, FALSE) + VLOOKUP(C7,'좋아요, 노출 기술통계'!$A$2:$C$9,3,FALSE)</f>
        <v>144.015939</v>
      </c>
      <c r="AE7">
        <f t="shared" si="0"/>
        <v>1.1526501938094504</v>
      </c>
      <c r="AF7" s="13">
        <f t="shared" si="1"/>
        <v>0.15265019380945044</v>
      </c>
      <c r="AG7" t="b">
        <f>IF(I7 &gt; ($AG$1 * VLOOKUP(C7,'좋아요, 노출 기술통계'!$A$2:$D$9,4,FALSE)), TRUE, "")</f>
        <v>1</v>
      </c>
    </row>
    <row r="8" spans="1:33" x14ac:dyDescent="0.2">
      <c r="A8" t="s">
        <v>175</v>
      </c>
      <c r="B8" t="s">
        <v>337</v>
      </c>
      <c r="C8" t="s">
        <v>332</v>
      </c>
      <c r="D8" t="s">
        <v>129</v>
      </c>
      <c r="E8" s="2" t="s">
        <v>13</v>
      </c>
      <c r="F8" s="2" t="s">
        <v>19</v>
      </c>
      <c r="G8" s="2" t="s">
        <v>33</v>
      </c>
      <c r="H8" s="2" t="s">
        <v>17</v>
      </c>
      <c r="I8" s="2">
        <v>11971</v>
      </c>
      <c r="J8" s="2" t="s">
        <v>14</v>
      </c>
      <c r="K8" s="2">
        <v>2967</v>
      </c>
      <c r="L8" s="2">
        <v>0.24784897267818451</v>
      </c>
      <c r="M8" s="6">
        <v>164</v>
      </c>
      <c r="N8" s="2">
        <v>2</v>
      </c>
      <c r="O8" s="2">
        <v>7</v>
      </c>
      <c r="P8" s="2">
        <v>0.26230055093765259</v>
      </c>
      <c r="Q8" s="2" t="s">
        <v>14</v>
      </c>
      <c r="R8">
        <v>29</v>
      </c>
      <c r="S8" s="5">
        <v>45538</v>
      </c>
      <c r="T8">
        <v>3140</v>
      </c>
      <c r="U8">
        <v>3140</v>
      </c>
      <c r="V8" s="1">
        <v>0.2623005596859076</v>
      </c>
      <c r="W8" t="s">
        <v>14</v>
      </c>
      <c r="X8" t="s">
        <v>14</v>
      </c>
      <c r="Y8" s="1">
        <v>0.2623005596859076</v>
      </c>
      <c r="Z8">
        <v>11971</v>
      </c>
      <c r="AA8">
        <v>164</v>
      </c>
      <c r="AB8">
        <v>2</v>
      </c>
      <c r="AC8">
        <v>7</v>
      </c>
      <c r="AD8">
        <f>I8 * VLOOKUP(C8, '좋아요, 노출 기술통계'!$A$2:$C$9,2, FALSE) + VLOOKUP(C8,'좋아요, 노출 기술통계'!$A$2:$C$9,3,FALSE)</f>
        <v>173.41874899999999</v>
      </c>
      <c r="AE8">
        <f t="shared" si="0"/>
        <v>0.9456878275600985</v>
      </c>
      <c r="AF8" s="13">
        <f t="shared" si="1"/>
        <v>-5.4312172439901496E-2</v>
      </c>
      <c r="AG8" t="b">
        <f>IF(I8 &gt; ($AG$1 * VLOOKUP(C8,'좋아요, 노출 기술통계'!$A$2:$D$9,4,FALSE)), TRUE, "")</f>
        <v>1</v>
      </c>
    </row>
    <row r="9" spans="1:33" x14ac:dyDescent="0.2">
      <c r="A9" t="s">
        <v>276</v>
      </c>
      <c r="B9" t="s">
        <v>338</v>
      </c>
      <c r="C9" t="s">
        <v>125</v>
      </c>
      <c r="D9" t="s">
        <v>126</v>
      </c>
      <c r="E9" s="2" t="s">
        <v>13</v>
      </c>
      <c r="F9" s="2" t="s">
        <v>15</v>
      </c>
      <c r="G9" s="2" t="s">
        <v>95</v>
      </c>
      <c r="H9" s="2" t="s">
        <v>17</v>
      </c>
      <c r="I9" s="2">
        <v>3316</v>
      </c>
      <c r="J9" s="2" t="s">
        <v>14</v>
      </c>
      <c r="K9" s="2">
        <v>1048</v>
      </c>
      <c r="L9" s="2">
        <v>0.3160434365272522</v>
      </c>
      <c r="M9" s="6">
        <v>162</v>
      </c>
      <c r="N9" s="2">
        <v>0</v>
      </c>
      <c r="O9" s="2">
        <v>0</v>
      </c>
      <c r="P9" s="2">
        <v>0.3648974597454071</v>
      </c>
      <c r="Q9" s="2" t="s">
        <v>14</v>
      </c>
      <c r="R9">
        <v>11</v>
      </c>
      <c r="S9" s="5">
        <v>45370</v>
      </c>
      <c r="T9">
        <v>1210</v>
      </c>
      <c r="U9">
        <v>1210</v>
      </c>
      <c r="V9" s="1">
        <v>0.36489746682750301</v>
      </c>
      <c r="W9" t="s">
        <v>14</v>
      </c>
      <c r="X9" t="s">
        <v>14</v>
      </c>
      <c r="Y9" s="1">
        <v>0.36489746682750301</v>
      </c>
      <c r="Z9">
        <v>3316</v>
      </c>
      <c r="AA9" t="s">
        <v>275</v>
      </c>
      <c r="AB9" t="s">
        <v>161</v>
      </c>
      <c r="AC9" t="s">
        <v>249</v>
      </c>
      <c r="AD9">
        <f>I9 * VLOOKUP(C9, '좋아요, 노출 기술통계'!$A$2:$C$9,2, FALSE) + VLOOKUP(C9,'좋아요, 노출 기술통계'!$A$2:$C$9,3,FALSE)</f>
        <v>93.960374999999999</v>
      </c>
      <c r="AE9">
        <f t="shared" si="0"/>
        <v>1.7241310499239706</v>
      </c>
      <c r="AF9" s="13">
        <f t="shared" si="1"/>
        <v>0.72413104992397059</v>
      </c>
      <c r="AG9" t="str">
        <f>IF(I9 &gt; ($AG$1 * VLOOKUP(C9,'좋아요, 노출 기술통계'!$A$2:$D$9,4,FALSE)), TRUE, "")</f>
        <v/>
      </c>
    </row>
    <row r="10" spans="1:33" x14ac:dyDescent="0.2">
      <c r="A10" t="s">
        <v>144</v>
      </c>
      <c r="B10" t="s">
        <v>339</v>
      </c>
      <c r="C10" t="s">
        <v>128</v>
      </c>
      <c r="D10" t="s">
        <v>129</v>
      </c>
      <c r="E10" s="2" t="s">
        <v>13</v>
      </c>
      <c r="F10" s="2" t="s">
        <v>19</v>
      </c>
      <c r="G10" s="2" t="s">
        <v>24</v>
      </c>
      <c r="H10" s="2" t="s">
        <v>17</v>
      </c>
      <c r="I10" s="2">
        <v>10625</v>
      </c>
      <c r="J10" s="2" t="s">
        <v>14</v>
      </c>
      <c r="K10" s="2">
        <v>396</v>
      </c>
      <c r="L10" s="2">
        <v>3.7270586937665939E-2</v>
      </c>
      <c r="M10" s="6">
        <v>161</v>
      </c>
      <c r="N10" s="2">
        <v>25</v>
      </c>
      <c r="O10" s="2">
        <v>8</v>
      </c>
      <c r="P10" s="2">
        <v>5.5529411882162094E-2</v>
      </c>
      <c r="Q10" s="2" t="s">
        <v>14</v>
      </c>
      <c r="R10">
        <v>74</v>
      </c>
      <c r="S10" s="5">
        <v>45573</v>
      </c>
      <c r="T10">
        <v>590</v>
      </c>
      <c r="U10">
        <v>590</v>
      </c>
      <c r="V10" s="1">
        <v>5.5529411764705883E-2</v>
      </c>
      <c r="W10" t="s">
        <v>14</v>
      </c>
      <c r="X10" t="s">
        <v>14</v>
      </c>
      <c r="Y10" s="1">
        <v>5.5529411764705883E-2</v>
      </c>
      <c r="Z10">
        <v>10625</v>
      </c>
      <c r="AA10">
        <v>161</v>
      </c>
      <c r="AB10">
        <v>25</v>
      </c>
      <c r="AC10">
        <v>8</v>
      </c>
      <c r="AD10">
        <f>I10 * VLOOKUP(C10, '좋아요, 노출 기술통계'!$A$2:$C$9,2, FALSE) + VLOOKUP(C10,'좋아요, 노출 기술통계'!$A$2:$C$9,3,FALSE)</f>
        <v>218.34420399999999</v>
      </c>
      <c r="AE10">
        <f t="shared" si="0"/>
        <v>0.73736786711315683</v>
      </c>
      <c r="AF10" s="13">
        <f t="shared" si="1"/>
        <v>-0.26263213288684317</v>
      </c>
      <c r="AG10" t="b">
        <f>IF(I10 &gt; ($AG$1 * VLOOKUP(C10,'좋아요, 노출 기술통계'!$A$2:$D$9,4,FALSE)), TRUE, "")</f>
        <v>1</v>
      </c>
    </row>
    <row r="11" spans="1:33" x14ac:dyDescent="0.2">
      <c r="A11" t="s">
        <v>253</v>
      </c>
      <c r="B11" t="s">
        <v>340</v>
      </c>
      <c r="C11" t="s">
        <v>332</v>
      </c>
      <c r="D11" t="s">
        <v>129</v>
      </c>
      <c r="E11" s="2" t="s">
        <v>13</v>
      </c>
      <c r="F11" s="2" t="s">
        <v>19</v>
      </c>
      <c r="G11" s="2" t="s">
        <v>81</v>
      </c>
      <c r="H11" s="2" t="s">
        <v>17</v>
      </c>
      <c r="I11" s="2">
        <v>8142</v>
      </c>
      <c r="J11" s="2" t="s">
        <v>14</v>
      </c>
      <c r="K11" s="2">
        <v>769</v>
      </c>
      <c r="L11" s="2">
        <v>9.444853663444519E-2</v>
      </c>
      <c r="M11" s="6">
        <v>146</v>
      </c>
      <c r="N11" s="2">
        <v>0</v>
      </c>
      <c r="O11" s="2">
        <v>4</v>
      </c>
      <c r="P11" s="2">
        <v>0.11287152767181396</v>
      </c>
      <c r="Q11" s="2" t="s">
        <v>14</v>
      </c>
      <c r="R11">
        <v>59</v>
      </c>
      <c r="S11" s="5">
        <v>45408</v>
      </c>
      <c r="T11">
        <v>919</v>
      </c>
      <c r="U11">
        <v>919</v>
      </c>
      <c r="V11" s="1">
        <v>0.11287153033652665</v>
      </c>
      <c r="W11" t="s">
        <v>14</v>
      </c>
      <c r="X11" t="s">
        <v>14</v>
      </c>
      <c r="Y11" s="1">
        <v>0.11287153033652665</v>
      </c>
      <c r="Z11">
        <v>8142</v>
      </c>
      <c r="AA11">
        <v>146</v>
      </c>
      <c r="AB11">
        <v>0</v>
      </c>
      <c r="AC11">
        <v>4</v>
      </c>
      <c r="AD11">
        <f>I11 * VLOOKUP(C11, '좋아요, 노출 기술통계'!$A$2:$C$9,2, FALSE) + VLOOKUP(C11,'좋아요, 노출 기술통계'!$A$2:$C$9,3,FALSE)</f>
        <v>136.794364</v>
      </c>
      <c r="AE11">
        <f t="shared" si="0"/>
        <v>1.0672954333118578</v>
      </c>
      <c r="AF11" s="13">
        <f t="shared" si="1"/>
        <v>6.7295433311857833E-2</v>
      </c>
      <c r="AG11" t="b">
        <f>IF(I11 &gt; ($AG$1 * VLOOKUP(C11,'좋아요, 노출 기술통계'!$A$2:$D$9,4,FALSE)), TRUE, "")</f>
        <v>1</v>
      </c>
    </row>
    <row r="12" spans="1:33" x14ac:dyDescent="0.2">
      <c r="A12" t="s">
        <v>270</v>
      </c>
      <c r="B12" t="s">
        <v>341</v>
      </c>
      <c r="C12" t="s">
        <v>332</v>
      </c>
      <c r="D12" t="s">
        <v>129</v>
      </c>
      <c r="E12" s="2" t="s">
        <v>13</v>
      </c>
      <c r="F12" s="2" t="s">
        <v>19</v>
      </c>
      <c r="G12" s="2" t="s">
        <v>90</v>
      </c>
      <c r="H12" s="2" t="s">
        <v>17</v>
      </c>
      <c r="I12" s="2">
        <v>8147</v>
      </c>
      <c r="J12" s="2" t="s">
        <v>14</v>
      </c>
      <c r="K12" s="2">
        <v>2707</v>
      </c>
      <c r="L12" s="2">
        <v>0.33226954936981201</v>
      </c>
      <c r="M12" s="6">
        <v>144</v>
      </c>
      <c r="N12" s="2">
        <v>0</v>
      </c>
      <c r="O12" s="2">
        <v>5</v>
      </c>
      <c r="P12" s="2">
        <v>0.35055848956108093</v>
      </c>
      <c r="Q12" s="2" t="s">
        <v>14</v>
      </c>
      <c r="R12">
        <v>15</v>
      </c>
      <c r="S12" s="5">
        <v>45380</v>
      </c>
      <c r="T12">
        <v>2856</v>
      </c>
      <c r="U12">
        <v>2856</v>
      </c>
      <c r="V12" s="1">
        <v>0.35055848778691545</v>
      </c>
      <c r="W12" t="s">
        <v>14</v>
      </c>
      <c r="X12" t="s">
        <v>14</v>
      </c>
      <c r="Y12" s="1">
        <v>0.35055848778691545</v>
      </c>
      <c r="Z12">
        <v>8147</v>
      </c>
      <c r="AA12">
        <v>144</v>
      </c>
      <c r="AB12">
        <v>0</v>
      </c>
      <c r="AC12">
        <v>5</v>
      </c>
      <c r="AD12">
        <f>I12 * VLOOKUP(C12, '좋아요, 노출 기술통계'!$A$2:$C$9,2, FALSE) + VLOOKUP(C12,'좋아요, 노출 기술통계'!$A$2:$C$9,3,FALSE)</f>
        <v>136.84218900000002</v>
      </c>
      <c r="AE12">
        <f t="shared" si="0"/>
        <v>1.0523070483767252</v>
      </c>
      <c r="AF12" s="13">
        <f t="shared" si="1"/>
        <v>5.2307048376725174E-2</v>
      </c>
      <c r="AG12" t="b">
        <f>IF(I12 &gt; ($AG$1 * VLOOKUP(C12,'좋아요, 노출 기술통계'!$A$2:$D$9,4,FALSE)), TRUE, "")</f>
        <v>1</v>
      </c>
    </row>
    <row r="13" spans="1:33" x14ac:dyDescent="0.2">
      <c r="A13" t="s">
        <v>293</v>
      </c>
      <c r="B13" t="s">
        <v>342</v>
      </c>
      <c r="C13" t="s">
        <v>125</v>
      </c>
      <c r="D13" t="s">
        <v>126</v>
      </c>
      <c r="E13" s="2" t="s">
        <v>13</v>
      </c>
      <c r="F13" s="2" t="s">
        <v>15</v>
      </c>
      <c r="G13" s="2" t="s">
        <v>103</v>
      </c>
      <c r="H13" s="2" t="s">
        <v>17</v>
      </c>
      <c r="I13" s="2">
        <v>5883</v>
      </c>
      <c r="J13" s="2" t="s">
        <v>14</v>
      </c>
      <c r="K13" s="2">
        <v>2715</v>
      </c>
      <c r="L13" s="2">
        <v>0.46149924397468567</v>
      </c>
      <c r="M13" s="6">
        <v>139</v>
      </c>
      <c r="N13" s="2">
        <v>1</v>
      </c>
      <c r="O13" s="2">
        <v>8</v>
      </c>
      <c r="P13" s="2">
        <v>0.48665645718574524</v>
      </c>
      <c r="Q13" s="2" t="s">
        <v>14</v>
      </c>
      <c r="R13">
        <v>3</v>
      </c>
      <c r="S13" s="5">
        <v>45343</v>
      </c>
      <c r="T13">
        <v>2863</v>
      </c>
      <c r="U13">
        <v>2863</v>
      </c>
      <c r="V13" s="1">
        <v>0.48665646778854327</v>
      </c>
      <c r="W13" t="s">
        <v>14</v>
      </c>
      <c r="X13" t="s">
        <v>14</v>
      </c>
      <c r="Y13" s="1">
        <v>0.48665646778854327</v>
      </c>
      <c r="Z13">
        <v>5883</v>
      </c>
      <c r="AA13" t="s">
        <v>290</v>
      </c>
      <c r="AB13" t="s">
        <v>291</v>
      </c>
      <c r="AC13" t="s">
        <v>292</v>
      </c>
      <c r="AD13">
        <f>I13 * VLOOKUP(C13, '좋아요, 노출 기술통계'!$A$2:$C$9,2, FALSE) + VLOOKUP(C13,'좋아요, 노출 기술통계'!$A$2:$C$9,3,FALSE)</f>
        <v>119.07847000000001</v>
      </c>
      <c r="AE13">
        <f t="shared" si="0"/>
        <v>1.1672974971881986</v>
      </c>
      <c r="AF13" s="13">
        <f t="shared" si="1"/>
        <v>0.16729749718819864</v>
      </c>
      <c r="AG13" t="b">
        <f>IF(I13 &gt; ($AG$1 * VLOOKUP(C13,'좋아요, 노출 기술통계'!$A$2:$D$9,4,FALSE)), TRUE, "")</f>
        <v>1</v>
      </c>
    </row>
    <row r="14" spans="1:33" x14ac:dyDescent="0.2">
      <c r="A14" t="s">
        <v>119</v>
      </c>
      <c r="B14" t="s">
        <v>343</v>
      </c>
      <c r="C14" t="s">
        <v>164</v>
      </c>
      <c r="D14" t="s">
        <v>120</v>
      </c>
      <c r="E14" s="2" t="s">
        <v>13</v>
      </c>
      <c r="F14" s="2" t="s">
        <v>15</v>
      </c>
      <c r="G14" s="2" t="s">
        <v>16</v>
      </c>
      <c r="H14" s="2" t="s">
        <v>17</v>
      </c>
      <c r="I14" s="2">
        <v>1540</v>
      </c>
      <c r="J14" s="2" t="s">
        <v>14</v>
      </c>
      <c r="K14" s="2">
        <v>62</v>
      </c>
      <c r="L14" s="2">
        <v>4.0259741246700287E-2</v>
      </c>
      <c r="M14" s="6">
        <v>136</v>
      </c>
      <c r="N14" s="2">
        <v>0</v>
      </c>
      <c r="O14" s="2">
        <v>5</v>
      </c>
      <c r="P14" s="2">
        <v>0.13181817531585693</v>
      </c>
      <c r="Q14" s="2" t="s">
        <v>14</v>
      </c>
      <c r="R14">
        <v>58</v>
      </c>
      <c r="S14" s="5">
        <v>45581</v>
      </c>
      <c r="T14">
        <v>203</v>
      </c>
      <c r="U14">
        <v>203</v>
      </c>
      <c r="V14" s="1">
        <v>0.13181818181818181</v>
      </c>
      <c r="W14" t="s">
        <v>14</v>
      </c>
      <c r="X14" t="s">
        <v>14</v>
      </c>
      <c r="Y14" s="1">
        <v>0.13181818181818181</v>
      </c>
      <c r="Z14">
        <v>1540</v>
      </c>
      <c r="AA14" t="s">
        <v>116</v>
      </c>
      <c r="AB14" t="s">
        <v>117</v>
      </c>
      <c r="AC14" t="s">
        <v>118</v>
      </c>
      <c r="AD14">
        <f>I14 * VLOOKUP(C14, '좋아요, 노출 기술통계'!$A$2:$C$9,2, FALSE) + VLOOKUP(C14,'좋아요, 노출 기술통계'!$A$2:$C$9,3,FALSE)</f>
        <v>49.610916000000003</v>
      </c>
      <c r="AE14">
        <f t="shared" si="0"/>
        <v>2.7413321697184547</v>
      </c>
      <c r="AF14" s="13">
        <f t="shared" si="1"/>
        <v>1.7413321697184547</v>
      </c>
      <c r="AG14" t="str">
        <f>IF(I14 &gt; ($AG$1 * VLOOKUP(C14,'좋아요, 노출 기술통계'!$A$2:$D$9,4,FALSE)), TRUE, "")</f>
        <v/>
      </c>
    </row>
    <row r="15" spans="1:33" x14ac:dyDescent="0.2">
      <c r="A15" t="s">
        <v>285</v>
      </c>
      <c r="B15" t="s">
        <v>344</v>
      </c>
      <c r="C15" t="s">
        <v>128</v>
      </c>
      <c r="D15" t="s">
        <v>129</v>
      </c>
      <c r="E15" s="2" t="s">
        <v>13</v>
      </c>
      <c r="F15" s="2" t="s">
        <v>19</v>
      </c>
      <c r="G15" s="2" t="s">
        <v>99</v>
      </c>
      <c r="H15" s="2" t="s">
        <v>17</v>
      </c>
      <c r="I15" s="2">
        <v>5307</v>
      </c>
      <c r="J15" s="2" t="s">
        <v>14</v>
      </c>
      <c r="K15" s="2">
        <v>240</v>
      </c>
      <c r="L15" s="2">
        <v>4.5223288238048553E-2</v>
      </c>
      <c r="M15" s="6">
        <v>135</v>
      </c>
      <c r="N15" s="2">
        <v>0</v>
      </c>
      <c r="O15" s="2">
        <v>11</v>
      </c>
      <c r="P15" s="2">
        <v>7.2734124958515167E-2</v>
      </c>
      <c r="Q15" s="2" t="s">
        <v>14</v>
      </c>
      <c r="R15">
        <v>65</v>
      </c>
      <c r="S15" s="5">
        <v>45357</v>
      </c>
      <c r="T15">
        <v>386</v>
      </c>
      <c r="U15">
        <v>386</v>
      </c>
      <c r="V15" s="1">
        <v>7.2734124740908235E-2</v>
      </c>
      <c r="W15" t="s">
        <v>14</v>
      </c>
      <c r="X15" t="s">
        <v>14</v>
      </c>
      <c r="Y15" s="1">
        <v>7.2734124740908235E-2</v>
      </c>
      <c r="Z15">
        <v>5307</v>
      </c>
      <c r="AA15" t="s">
        <v>283</v>
      </c>
      <c r="AB15" t="s">
        <v>154</v>
      </c>
      <c r="AC15" t="s">
        <v>284</v>
      </c>
      <c r="AD15">
        <f>I15 * VLOOKUP(C15, '좋아요, 노출 기술통계'!$A$2:$C$9,2, FALSE) + VLOOKUP(C15,'좋아요, 노출 기술통계'!$A$2:$C$9,3,FALSE)</f>
        <v>103.704078</v>
      </c>
      <c r="AE15">
        <f t="shared" si="0"/>
        <v>1.301781015786091</v>
      </c>
      <c r="AF15" s="13">
        <f t="shared" si="1"/>
        <v>0.30178101578609096</v>
      </c>
      <c r="AG15" t="str">
        <f>IF(I15 &gt; ($AG$1 * VLOOKUP(C15,'좋아요, 노출 기술통계'!$A$2:$D$9,4,FALSE)), TRUE, "")</f>
        <v/>
      </c>
    </row>
    <row r="16" spans="1:33" x14ac:dyDescent="0.2">
      <c r="A16" t="s">
        <v>146</v>
      </c>
      <c r="B16" t="s">
        <v>345</v>
      </c>
      <c r="C16" t="s">
        <v>147</v>
      </c>
      <c r="D16" t="s">
        <v>129</v>
      </c>
      <c r="E16" s="2" t="s">
        <v>13</v>
      </c>
      <c r="F16" s="2" t="s">
        <v>15</v>
      </c>
      <c r="G16" s="2" t="s">
        <v>26</v>
      </c>
      <c r="H16" s="2" t="s">
        <v>17</v>
      </c>
      <c r="I16" s="2">
        <v>5116</v>
      </c>
      <c r="J16" s="2">
        <v>1980</v>
      </c>
      <c r="K16" s="2">
        <v>356</v>
      </c>
      <c r="L16" s="2">
        <v>6.9585613906383514E-2</v>
      </c>
      <c r="M16" s="6">
        <v>130</v>
      </c>
      <c r="N16" s="2">
        <v>0</v>
      </c>
      <c r="O16" s="2">
        <v>7</v>
      </c>
      <c r="P16" s="2">
        <v>9.6364349126815796E-2</v>
      </c>
      <c r="Q16" s="2" t="s">
        <v>27</v>
      </c>
      <c r="R16">
        <v>13</v>
      </c>
      <c r="S16" s="5">
        <v>45567</v>
      </c>
      <c r="T16">
        <v>493</v>
      </c>
      <c r="U16">
        <v>1823.4</v>
      </c>
      <c r="V16" s="1">
        <v>9.6364347146207979E-2</v>
      </c>
      <c r="W16">
        <v>1980</v>
      </c>
      <c r="X16">
        <v>5</v>
      </c>
      <c r="Y16" s="1">
        <v>0.35641125879593433</v>
      </c>
      <c r="Z16">
        <v>5116</v>
      </c>
      <c r="AA16">
        <v>130</v>
      </c>
      <c r="AB16">
        <v>0</v>
      </c>
      <c r="AC16">
        <v>7</v>
      </c>
      <c r="AD16">
        <f>I16 * VLOOKUP(C16, '좋아요, 노출 기술통계'!$A$2:$C$9,2, FALSE) + VLOOKUP(C16,'좋아요, 노출 기술통계'!$A$2:$C$9,3,FALSE)</f>
        <v>86.332269999999994</v>
      </c>
      <c r="AE16">
        <f t="shared" si="0"/>
        <v>1.5058100522550839</v>
      </c>
      <c r="AF16" s="13">
        <f t="shared" si="1"/>
        <v>0.50581005225508391</v>
      </c>
      <c r="AG16" t="b">
        <f>IF(I16 &gt; ($AG$1 * VLOOKUP(C16,'좋아요, 노출 기술통계'!$A$2:$D$9,4,FALSE)), TRUE, "")</f>
        <v>1</v>
      </c>
    </row>
    <row r="17" spans="1:33" x14ac:dyDescent="0.2">
      <c r="A17" t="s">
        <v>184</v>
      </c>
      <c r="B17" t="s">
        <v>346</v>
      </c>
      <c r="C17" t="s">
        <v>125</v>
      </c>
      <c r="D17" t="s">
        <v>126</v>
      </c>
      <c r="E17" s="2" t="s">
        <v>13</v>
      </c>
      <c r="F17" s="2" t="s">
        <v>15</v>
      </c>
      <c r="G17" s="2" t="s">
        <v>38</v>
      </c>
      <c r="H17" s="2" t="s">
        <v>17</v>
      </c>
      <c r="I17" s="2">
        <v>4432</v>
      </c>
      <c r="J17" s="2" t="s">
        <v>14</v>
      </c>
      <c r="K17" s="2">
        <v>1434</v>
      </c>
      <c r="L17" s="2">
        <v>0.32355594635009766</v>
      </c>
      <c r="M17" s="6">
        <v>127</v>
      </c>
      <c r="N17" s="2">
        <v>0</v>
      </c>
      <c r="O17" s="2">
        <v>8</v>
      </c>
      <c r="P17" s="2">
        <v>0.35401624441146851</v>
      </c>
      <c r="Q17" s="2" t="s">
        <v>14</v>
      </c>
      <c r="R17">
        <v>14</v>
      </c>
      <c r="S17" s="5">
        <v>45527</v>
      </c>
      <c r="T17">
        <v>1569</v>
      </c>
      <c r="U17">
        <v>1569</v>
      </c>
      <c r="V17" s="1">
        <v>0.3540162454873646</v>
      </c>
      <c r="W17" t="s">
        <v>14</v>
      </c>
      <c r="X17" t="s">
        <v>14</v>
      </c>
      <c r="Y17" s="1">
        <v>0.3540162454873646</v>
      </c>
      <c r="Z17">
        <v>4432</v>
      </c>
      <c r="AA17" t="s">
        <v>181</v>
      </c>
      <c r="AB17" t="s">
        <v>182</v>
      </c>
      <c r="AC17" t="s">
        <v>183</v>
      </c>
      <c r="AD17">
        <f>I17 * VLOOKUP(C17, '좋아요, 노출 기술통계'!$A$2:$C$9,2, FALSE) + VLOOKUP(C17,'좋아요, 노출 기술통계'!$A$2:$C$9,3,FALSE)</f>
        <v>104.88043500000001</v>
      </c>
      <c r="AE17">
        <f t="shared" si="0"/>
        <v>1.210902681706078</v>
      </c>
      <c r="AF17" s="13">
        <f t="shared" si="1"/>
        <v>0.21090268170607795</v>
      </c>
      <c r="AG17" t="b">
        <f>IF(I17 &gt; ($AG$1 * VLOOKUP(C17,'좋아요, 노출 기술통계'!$A$2:$D$9,4,FALSE)), TRUE, "")</f>
        <v>1</v>
      </c>
    </row>
    <row r="18" spans="1:33" x14ac:dyDescent="0.2">
      <c r="A18" t="s">
        <v>274</v>
      </c>
      <c r="B18" t="s">
        <v>347</v>
      </c>
      <c r="C18" t="s">
        <v>128</v>
      </c>
      <c r="D18" t="s">
        <v>129</v>
      </c>
      <c r="E18" s="2" t="s">
        <v>13</v>
      </c>
      <c r="F18" s="2" t="s">
        <v>19</v>
      </c>
      <c r="G18" s="2" t="s">
        <v>94</v>
      </c>
      <c r="H18" s="2" t="s">
        <v>17</v>
      </c>
      <c r="I18" s="2">
        <v>5972</v>
      </c>
      <c r="J18" s="2" t="s">
        <v>14</v>
      </c>
      <c r="K18" s="2">
        <v>149</v>
      </c>
      <c r="L18" s="2">
        <v>2.4949764832854271E-2</v>
      </c>
      <c r="M18" s="6">
        <v>120</v>
      </c>
      <c r="N18" s="2">
        <v>1</v>
      </c>
      <c r="O18" s="2">
        <v>7</v>
      </c>
      <c r="P18" s="2">
        <v>4.6383120119571686E-2</v>
      </c>
      <c r="Q18" s="2" t="s">
        <v>14</v>
      </c>
      <c r="R18">
        <v>89</v>
      </c>
      <c r="S18" s="5">
        <v>45372</v>
      </c>
      <c r="T18">
        <v>277</v>
      </c>
      <c r="U18">
        <v>277</v>
      </c>
      <c r="V18" s="1">
        <v>4.6383121232417952E-2</v>
      </c>
      <c r="W18" t="s">
        <v>14</v>
      </c>
      <c r="X18" t="s">
        <v>14</v>
      </c>
      <c r="Y18" s="1">
        <v>4.6383121232417952E-2</v>
      </c>
      <c r="Z18">
        <v>5972</v>
      </c>
      <c r="AA18">
        <v>120</v>
      </c>
      <c r="AB18">
        <v>1</v>
      </c>
      <c r="AC18">
        <v>7</v>
      </c>
      <c r="AD18">
        <f>I18 * VLOOKUP(C18, '좋아요, 노출 기술통계'!$A$2:$C$9,2, FALSE) + VLOOKUP(C18,'좋아요, 노출 기술통계'!$A$2:$C$9,3,FALSE)</f>
        <v>118.039483</v>
      </c>
      <c r="AE18">
        <f t="shared" si="0"/>
        <v>1.0166089934500984</v>
      </c>
      <c r="AF18" s="13">
        <f t="shared" si="1"/>
        <v>1.6608993450098364E-2</v>
      </c>
      <c r="AG18" t="b">
        <f>IF(I18 &gt; ($AG$1 * VLOOKUP(C18,'좋아요, 노출 기술통계'!$A$2:$D$9,4,FALSE)), TRUE, "")</f>
        <v>1</v>
      </c>
    </row>
    <row r="19" spans="1:33" x14ac:dyDescent="0.2">
      <c r="A19" t="s">
        <v>312</v>
      </c>
      <c r="B19" t="s">
        <v>348</v>
      </c>
      <c r="C19" t="s">
        <v>143</v>
      </c>
      <c r="D19" t="s">
        <v>126</v>
      </c>
      <c r="E19" s="2" t="s">
        <v>13</v>
      </c>
      <c r="F19" s="2" t="s">
        <v>15</v>
      </c>
      <c r="G19" s="2" t="s">
        <v>111</v>
      </c>
      <c r="H19" s="2" t="s">
        <v>17</v>
      </c>
      <c r="I19" s="2">
        <v>3884</v>
      </c>
      <c r="J19" s="2" t="s">
        <v>14</v>
      </c>
      <c r="K19" s="2">
        <v>1301</v>
      </c>
      <c r="L19" s="2">
        <v>0.33496394753456116</v>
      </c>
      <c r="M19" s="6">
        <v>119</v>
      </c>
      <c r="N19" s="2">
        <v>0</v>
      </c>
      <c r="O19" s="2">
        <v>8</v>
      </c>
      <c r="P19" s="2">
        <v>0.36766219139099121</v>
      </c>
      <c r="Q19" s="2" t="s">
        <v>14</v>
      </c>
      <c r="R19">
        <v>9</v>
      </c>
      <c r="S19" s="5">
        <v>45307</v>
      </c>
      <c r="T19">
        <v>1428</v>
      </c>
      <c r="U19">
        <v>1428</v>
      </c>
      <c r="V19" s="1">
        <v>0.36766220391349125</v>
      </c>
      <c r="W19" t="s">
        <v>14</v>
      </c>
      <c r="X19" t="s">
        <v>14</v>
      </c>
      <c r="Y19" s="1">
        <v>0.36766220391349125</v>
      </c>
      <c r="Z19">
        <v>3884</v>
      </c>
      <c r="AA19" t="s">
        <v>309</v>
      </c>
      <c r="AB19" t="s">
        <v>310</v>
      </c>
      <c r="AC19" t="s">
        <v>311</v>
      </c>
      <c r="AD19">
        <f>I19 * VLOOKUP(C19, '좋아요, 노출 기술통계'!$A$2:$C$9,2, FALSE) + VLOOKUP(C19,'좋아요, 노출 기술통계'!$A$2:$C$9,3,FALSE)</f>
        <v>69.670357999999993</v>
      </c>
      <c r="AE19">
        <f t="shared" si="0"/>
        <v>1.7080434695053528</v>
      </c>
      <c r="AF19" s="13">
        <f t="shared" si="1"/>
        <v>0.7080434695053528</v>
      </c>
      <c r="AG19" t="str">
        <f>IF(I19 &gt; ($AG$1 * VLOOKUP(C19,'좋아요, 노출 기술통계'!$A$2:$D$9,4,FALSE)), TRUE, "")</f>
        <v/>
      </c>
    </row>
    <row r="20" spans="1:33" x14ac:dyDescent="0.2">
      <c r="A20" t="s">
        <v>281</v>
      </c>
      <c r="B20" t="s">
        <v>349</v>
      </c>
      <c r="C20" t="s">
        <v>143</v>
      </c>
      <c r="D20" t="s">
        <v>120</v>
      </c>
      <c r="E20" s="2" t="s">
        <v>13</v>
      </c>
      <c r="F20" s="2" t="s">
        <v>21</v>
      </c>
      <c r="G20" s="2" t="s">
        <v>98</v>
      </c>
      <c r="H20" s="2" t="s">
        <v>17</v>
      </c>
      <c r="I20" s="2">
        <v>7414</v>
      </c>
      <c r="J20" s="2" t="s">
        <v>14</v>
      </c>
      <c r="K20" s="2">
        <v>3042</v>
      </c>
      <c r="L20" s="2">
        <v>0.41030481457710266</v>
      </c>
      <c r="M20" s="6">
        <v>117</v>
      </c>
      <c r="N20" s="2">
        <v>1</v>
      </c>
      <c r="O20" s="2">
        <v>6</v>
      </c>
      <c r="P20" s="2">
        <v>0.42702993750572205</v>
      </c>
      <c r="Q20" s="2" t="s">
        <v>14</v>
      </c>
      <c r="R20">
        <v>5</v>
      </c>
      <c r="S20" s="5">
        <v>45358</v>
      </c>
      <c r="T20">
        <v>3166</v>
      </c>
      <c r="U20">
        <v>3166</v>
      </c>
      <c r="V20" s="1">
        <v>0.42702994335041811</v>
      </c>
      <c r="W20" t="s">
        <v>14</v>
      </c>
      <c r="X20" t="s">
        <v>14</v>
      </c>
      <c r="Y20" s="1">
        <v>0.42702994335041811</v>
      </c>
      <c r="Z20">
        <v>7414</v>
      </c>
      <c r="AA20" t="s">
        <v>279</v>
      </c>
      <c r="AB20" t="s">
        <v>191</v>
      </c>
      <c r="AC20" t="s">
        <v>280</v>
      </c>
      <c r="AD20">
        <f>I20 * VLOOKUP(C20, '좋아요, 노출 기술통계'!$A$2:$C$9,2, FALSE) + VLOOKUP(C20,'좋아요, 노출 기술통계'!$A$2:$C$9,3,FALSE)</f>
        <v>105.754018</v>
      </c>
      <c r="AE20">
        <f t="shared" si="0"/>
        <v>1.1063409429984967</v>
      </c>
      <c r="AF20" s="13">
        <f t="shared" si="1"/>
        <v>0.10634094299849672</v>
      </c>
      <c r="AG20" t="b">
        <f>IF(I20 &gt; ($AG$1 * VLOOKUP(C20,'좋아요, 노출 기술통계'!$A$2:$D$9,4,FALSE)), TRUE, "")</f>
        <v>1</v>
      </c>
    </row>
    <row r="21" spans="1:33" x14ac:dyDescent="0.2">
      <c r="A21" t="s">
        <v>232</v>
      </c>
      <c r="B21" t="s">
        <v>350</v>
      </c>
      <c r="C21" t="s">
        <v>332</v>
      </c>
      <c r="D21" t="s">
        <v>129</v>
      </c>
      <c r="E21" s="2" t="s">
        <v>13</v>
      </c>
      <c r="F21" s="2" t="s">
        <v>15</v>
      </c>
      <c r="G21" s="2" t="s">
        <v>68</v>
      </c>
      <c r="H21" s="2" t="s">
        <v>17</v>
      </c>
      <c r="I21" s="2">
        <v>7702</v>
      </c>
      <c r="J21" s="2" t="s">
        <v>14</v>
      </c>
      <c r="K21" s="2">
        <v>3826</v>
      </c>
      <c r="L21" s="2">
        <v>0.49675408005714417</v>
      </c>
      <c r="M21" s="6">
        <v>112</v>
      </c>
      <c r="N21" s="2">
        <v>0</v>
      </c>
      <c r="O21" s="2">
        <v>8</v>
      </c>
      <c r="P21" s="2">
        <v>0.51233446598052979</v>
      </c>
      <c r="Q21" s="2" t="s">
        <v>14</v>
      </c>
      <c r="R21">
        <v>1</v>
      </c>
      <c r="S21" s="5">
        <v>45448</v>
      </c>
      <c r="T21">
        <v>3946</v>
      </c>
      <c r="U21">
        <v>3946</v>
      </c>
      <c r="V21" s="1">
        <v>0.5123344585821864</v>
      </c>
      <c r="W21" t="s">
        <v>14</v>
      </c>
      <c r="X21" t="s">
        <v>14</v>
      </c>
      <c r="Y21" s="1">
        <v>0.5123344585821864</v>
      </c>
      <c r="Z21">
        <v>7702</v>
      </c>
      <c r="AA21">
        <v>112</v>
      </c>
      <c r="AB21">
        <v>0</v>
      </c>
      <c r="AC21">
        <v>8</v>
      </c>
      <c r="AD21">
        <f>I21 * VLOOKUP(C21, '좋아요, 노출 기술통계'!$A$2:$C$9,2, FALSE) + VLOOKUP(C21,'좋아요, 노출 기술통계'!$A$2:$C$9,3,FALSE)</f>
        <v>132.58576399999998</v>
      </c>
      <c r="AE21">
        <f t="shared" si="0"/>
        <v>0.84473624181854101</v>
      </c>
      <c r="AF21" s="13">
        <f t="shared" si="1"/>
        <v>-0.15526375818145899</v>
      </c>
      <c r="AG21" t="b">
        <f>IF(I21 &gt; ($AG$1 * VLOOKUP(C21,'좋아요, 노출 기술통계'!$A$2:$D$9,4,FALSE)), TRUE, "")</f>
        <v>1</v>
      </c>
    </row>
    <row r="22" spans="1:33" x14ac:dyDescent="0.2">
      <c r="A22" t="s">
        <v>130</v>
      </c>
      <c r="B22" t="s">
        <v>351</v>
      </c>
      <c r="C22" t="s">
        <v>332</v>
      </c>
      <c r="D22" t="s">
        <v>129</v>
      </c>
      <c r="E22" s="2" t="s">
        <v>13</v>
      </c>
      <c r="F22" s="2" t="s">
        <v>19</v>
      </c>
      <c r="G22" s="2" t="s">
        <v>20</v>
      </c>
      <c r="H22" s="2" t="s">
        <v>17</v>
      </c>
      <c r="I22" s="2">
        <v>5063</v>
      </c>
      <c r="J22" s="2" t="s">
        <v>14</v>
      </c>
      <c r="K22" s="2">
        <v>1570</v>
      </c>
      <c r="L22" s="2">
        <v>0.31009283661842346</v>
      </c>
      <c r="M22" s="6">
        <v>111</v>
      </c>
      <c r="N22" s="2">
        <v>0</v>
      </c>
      <c r="O22" s="2">
        <v>4</v>
      </c>
      <c r="P22" s="2">
        <v>0.33280664682388306</v>
      </c>
      <c r="Q22" s="2" t="s">
        <v>14</v>
      </c>
      <c r="R22">
        <v>16</v>
      </c>
      <c r="S22" s="5">
        <v>45587</v>
      </c>
      <c r="T22">
        <v>1685</v>
      </c>
      <c r="U22">
        <v>1685</v>
      </c>
      <c r="V22" s="1">
        <v>0.33280663638159197</v>
      </c>
      <c r="W22" t="s">
        <v>14</v>
      </c>
      <c r="X22" t="s">
        <v>14</v>
      </c>
      <c r="Y22" s="1">
        <v>0.33280663638159197</v>
      </c>
      <c r="Z22">
        <v>5063</v>
      </c>
      <c r="AA22">
        <v>111</v>
      </c>
      <c r="AB22">
        <v>0</v>
      </c>
      <c r="AC22">
        <v>4</v>
      </c>
      <c r="AD22">
        <f>I22 * VLOOKUP(C22, '좋아요, 노출 기술통계'!$A$2:$C$9,2, FALSE) + VLOOKUP(C22,'좋아요, 노출 기술통계'!$A$2:$C$9,3,FALSE)</f>
        <v>107.343729</v>
      </c>
      <c r="AE22">
        <f t="shared" si="0"/>
        <v>1.0340613376678949</v>
      </c>
      <c r="AF22" s="13">
        <f t="shared" si="1"/>
        <v>3.4061337667894875E-2</v>
      </c>
      <c r="AG22" t="str">
        <f>IF(I22 &gt; ($AG$1 * VLOOKUP(C22,'좋아요, 노출 기술통계'!$A$2:$D$9,4,FALSE)), TRUE, "")</f>
        <v/>
      </c>
    </row>
    <row r="23" spans="1:33" x14ac:dyDescent="0.2">
      <c r="A23" t="s">
        <v>176</v>
      </c>
      <c r="B23" t="s">
        <v>352</v>
      </c>
      <c r="C23" t="s">
        <v>332</v>
      </c>
      <c r="D23" t="s">
        <v>129</v>
      </c>
      <c r="E23" s="2" t="s">
        <v>13</v>
      </c>
      <c r="F23" s="2" t="s">
        <v>15</v>
      </c>
      <c r="G23" s="2" t="s">
        <v>35</v>
      </c>
      <c r="H23" s="2" t="s">
        <v>17</v>
      </c>
      <c r="I23" s="2">
        <v>6451</v>
      </c>
      <c r="J23" s="2" t="s">
        <v>14</v>
      </c>
      <c r="K23" s="2">
        <v>1841</v>
      </c>
      <c r="L23" s="2">
        <v>0.28538212180137634</v>
      </c>
      <c r="M23" s="6">
        <v>111</v>
      </c>
      <c r="N23" s="2">
        <v>0</v>
      </c>
      <c r="O23" s="2">
        <v>4</v>
      </c>
      <c r="P23" s="2">
        <v>0.30320879817008972</v>
      </c>
      <c r="Q23" s="2" t="s">
        <v>14</v>
      </c>
      <c r="R23">
        <v>24</v>
      </c>
      <c r="S23" s="5">
        <v>45534</v>
      </c>
      <c r="T23">
        <v>1956</v>
      </c>
      <c r="U23">
        <v>1956</v>
      </c>
      <c r="V23" s="1">
        <v>0.30320880483645946</v>
      </c>
      <c r="W23" t="s">
        <v>14</v>
      </c>
      <c r="X23" t="s">
        <v>14</v>
      </c>
      <c r="Y23" s="1">
        <v>0.30320880483645946</v>
      </c>
      <c r="Z23">
        <v>6451</v>
      </c>
      <c r="AA23">
        <v>111</v>
      </c>
      <c r="AB23">
        <v>0</v>
      </c>
      <c r="AC23">
        <v>4</v>
      </c>
      <c r="AD23">
        <f>I23 * VLOOKUP(C23, '좋아요, 노출 기술통계'!$A$2:$C$9,2, FALSE) + VLOOKUP(C23,'좋아요, 노출 기술통계'!$A$2:$C$9,3,FALSE)</f>
        <v>120.61994900000001</v>
      </c>
      <c r="AE23">
        <f t="shared" si="0"/>
        <v>0.92024578786714617</v>
      </c>
      <c r="AF23" s="13">
        <f t="shared" si="1"/>
        <v>-7.975421213285383E-2</v>
      </c>
      <c r="AG23" t="str">
        <f>IF(I23 &gt; ($AG$1 * VLOOKUP(C23,'좋아요, 노출 기술통계'!$A$2:$D$9,4,FALSE)), TRUE, "")</f>
        <v/>
      </c>
    </row>
    <row r="24" spans="1:33" x14ac:dyDescent="0.2">
      <c r="A24" t="s">
        <v>301</v>
      </c>
      <c r="B24" t="s">
        <v>353</v>
      </c>
      <c r="C24" t="s">
        <v>143</v>
      </c>
      <c r="D24" t="s">
        <v>120</v>
      </c>
      <c r="E24" s="2" t="s">
        <v>13</v>
      </c>
      <c r="F24" s="2" t="s">
        <v>15</v>
      </c>
      <c r="G24" s="2" t="s">
        <v>106</v>
      </c>
      <c r="H24" s="2" t="s">
        <v>17</v>
      </c>
      <c r="I24" s="2">
        <v>4506</v>
      </c>
      <c r="J24" s="2" t="s">
        <v>14</v>
      </c>
      <c r="K24" s="2">
        <v>1067</v>
      </c>
      <c r="L24" s="2">
        <v>0.23679538071155548</v>
      </c>
      <c r="M24" s="6">
        <v>110</v>
      </c>
      <c r="N24" s="2">
        <v>1</v>
      </c>
      <c r="O24" s="2">
        <v>5</v>
      </c>
      <c r="P24" s="2">
        <v>0.2625388503074646</v>
      </c>
      <c r="Q24" s="2" t="s">
        <v>14</v>
      </c>
      <c r="R24">
        <v>28</v>
      </c>
      <c r="S24" s="5">
        <v>45325</v>
      </c>
      <c r="T24">
        <v>1183</v>
      </c>
      <c r="U24">
        <v>1183</v>
      </c>
      <c r="V24" s="1">
        <v>0.26253883710608078</v>
      </c>
      <c r="W24" t="s">
        <v>14</v>
      </c>
      <c r="X24" t="s">
        <v>14</v>
      </c>
      <c r="Y24" s="1">
        <v>0.26253883710608078</v>
      </c>
      <c r="Z24">
        <v>4506</v>
      </c>
      <c r="AA24" t="s">
        <v>298</v>
      </c>
      <c r="AB24" t="s">
        <v>299</v>
      </c>
      <c r="AC24" t="s">
        <v>300</v>
      </c>
      <c r="AD24">
        <f>I24 * VLOOKUP(C24, '좋아요, 노출 기술통계'!$A$2:$C$9,2, FALSE) + VLOOKUP(C24,'좋아요, 노출 기술통계'!$A$2:$C$9,3,FALSE)</f>
        <v>76.028441999999998</v>
      </c>
      <c r="AE24">
        <f t="shared" si="0"/>
        <v>1.4468269650981405</v>
      </c>
      <c r="AF24" s="13">
        <f t="shared" si="1"/>
        <v>0.44682696509814046</v>
      </c>
      <c r="AG24" t="b">
        <f>IF(I24 &gt; ($AG$1 * VLOOKUP(C24,'좋아요, 노출 기술통계'!$A$2:$D$9,4,FALSE)), TRUE, "")</f>
        <v>1</v>
      </c>
    </row>
    <row r="25" spans="1:33" x14ac:dyDescent="0.2">
      <c r="A25" t="s">
        <v>218</v>
      </c>
      <c r="B25" t="s">
        <v>354</v>
      </c>
      <c r="C25" t="s">
        <v>241</v>
      </c>
      <c r="D25" t="s">
        <v>129</v>
      </c>
      <c r="E25" s="2" t="s">
        <v>13</v>
      </c>
      <c r="F25" s="2" t="s">
        <v>15</v>
      </c>
      <c r="G25" s="2" t="s">
        <v>58</v>
      </c>
      <c r="H25" s="2" t="s">
        <v>17</v>
      </c>
      <c r="I25" s="2">
        <v>4100</v>
      </c>
      <c r="J25" s="2">
        <v>1472</v>
      </c>
      <c r="K25" s="2">
        <v>224</v>
      </c>
      <c r="L25" s="2">
        <v>5.4634146392345428E-2</v>
      </c>
      <c r="M25" s="6">
        <v>108</v>
      </c>
      <c r="N25" s="2">
        <v>3</v>
      </c>
      <c r="O25" s="2">
        <v>5</v>
      </c>
      <c r="P25" s="2">
        <v>8.2926832139492035E-2</v>
      </c>
      <c r="Q25" s="2" t="s">
        <v>27</v>
      </c>
      <c r="R25">
        <v>19</v>
      </c>
      <c r="S25" s="5">
        <v>45474</v>
      </c>
      <c r="T25">
        <v>340</v>
      </c>
      <c r="U25">
        <v>1312.8</v>
      </c>
      <c r="V25" s="1">
        <v>8.2926829268292687E-2</v>
      </c>
      <c r="W25">
        <v>1472</v>
      </c>
      <c r="X25">
        <v>8</v>
      </c>
      <c r="Y25" s="1">
        <v>0.32019512195121952</v>
      </c>
      <c r="Z25">
        <v>4100</v>
      </c>
      <c r="AA25">
        <v>108</v>
      </c>
      <c r="AB25">
        <v>3</v>
      </c>
      <c r="AC25">
        <v>5</v>
      </c>
      <c r="AD25">
        <f>I25 * VLOOKUP(C25, '좋아요, 노출 기술통계'!$A$2:$C$9,2, FALSE) + VLOOKUP(C25,'좋아요, 노출 기술통계'!$A$2:$C$9,3,FALSE)</f>
        <v>72.884373999999994</v>
      </c>
      <c r="AE25">
        <f t="shared" si="0"/>
        <v>1.4817991027816197</v>
      </c>
      <c r="AF25" s="13">
        <f t="shared" si="1"/>
        <v>0.48179910278161975</v>
      </c>
      <c r="AG25" t="b">
        <f>IF(I25 &gt; ($AG$1 * VLOOKUP(C25,'좋아요, 노출 기술통계'!$A$2:$D$9,4,FALSE)), TRUE, "")</f>
        <v>1</v>
      </c>
    </row>
    <row r="26" spans="1:33" x14ac:dyDescent="0.2">
      <c r="A26" t="s">
        <v>224</v>
      </c>
      <c r="B26" t="s">
        <v>355</v>
      </c>
      <c r="C26" t="s">
        <v>164</v>
      </c>
      <c r="D26" t="s">
        <v>129</v>
      </c>
      <c r="E26" s="2" t="s">
        <v>13</v>
      </c>
      <c r="F26" s="2" t="s">
        <v>15</v>
      </c>
      <c r="G26" s="2" t="s">
        <v>61</v>
      </c>
      <c r="H26" s="2" t="s">
        <v>17</v>
      </c>
      <c r="I26" s="2">
        <v>4614</v>
      </c>
      <c r="J26" s="2" t="s">
        <v>14</v>
      </c>
      <c r="K26" s="2">
        <v>219</v>
      </c>
      <c r="L26" s="2">
        <v>4.7464240342378616E-2</v>
      </c>
      <c r="M26" s="6">
        <v>107</v>
      </c>
      <c r="N26" s="2">
        <v>38</v>
      </c>
      <c r="O26" s="2">
        <v>4</v>
      </c>
      <c r="P26" s="2">
        <v>7.9757258296012878E-2</v>
      </c>
      <c r="Q26" s="2" t="s">
        <v>14</v>
      </c>
      <c r="R26">
        <v>62</v>
      </c>
      <c r="S26" s="5">
        <v>45467</v>
      </c>
      <c r="T26">
        <v>368</v>
      </c>
      <c r="U26">
        <v>368</v>
      </c>
      <c r="V26" s="1">
        <v>7.975726051148678E-2</v>
      </c>
      <c r="W26" t="s">
        <v>14</v>
      </c>
      <c r="X26" t="s">
        <v>14</v>
      </c>
      <c r="Y26" s="1">
        <v>7.975726051148678E-2</v>
      </c>
      <c r="Z26">
        <v>4614</v>
      </c>
      <c r="AA26">
        <v>107</v>
      </c>
      <c r="AB26">
        <v>38</v>
      </c>
      <c r="AC26">
        <v>4</v>
      </c>
      <c r="AD26">
        <f>I26 * VLOOKUP(C26, '좋아요, 노출 기술통계'!$A$2:$C$9,2, FALSE) + VLOOKUP(C26,'좋아요, 노출 기술통계'!$A$2:$C$9,3,FALSE)</f>
        <v>65.285242000000011</v>
      </c>
      <c r="AE26">
        <f t="shared" si="0"/>
        <v>1.6389615282424776</v>
      </c>
      <c r="AF26" s="13">
        <f t="shared" si="1"/>
        <v>0.63896152824247765</v>
      </c>
      <c r="AG26" t="b">
        <f>IF(I26 &gt; ($AG$1 * VLOOKUP(C26,'좋아요, 노출 기술통계'!$A$2:$D$9,4,FALSE)), TRUE, "")</f>
        <v>1</v>
      </c>
    </row>
    <row r="27" spans="1:33" x14ac:dyDescent="0.2">
      <c r="A27" t="s">
        <v>189</v>
      </c>
      <c r="B27" t="s">
        <v>356</v>
      </c>
      <c r="C27" t="s">
        <v>147</v>
      </c>
      <c r="D27" t="s">
        <v>174</v>
      </c>
      <c r="E27" s="2" t="s">
        <v>13</v>
      </c>
      <c r="F27" s="2" t="s">
        <v>21</v>
      </c>
      <c r="G27" s="2" t="s">
        <v>63</v>
      </c>
      <c r="H27" s="2" t="s">
        <v>17</v>
      </c>
      <c r="I27" s="2">
        <v>7717</v>
      </c>
      <c r="J27" s="2">
        <v>3666</v>
      </c>
      <c r="K27" s="2">
        <v>632</v>
      </c>
      <c r="L27" s="2">
        <v>8.1897109746932983E-2</v>
      </c>
      <c r="M27" s="6">
        <v>107</v>
      </c>
      <c r="N27" s="2">
        <v>9</v>
      </c>
      <c r="O27" s="2">
        <v>5</v>
      </c>
      <c r="P27" s="2">
        <v>9.757678210735321E-2</v>
      </c>
      <c r="Q27" s="2" t="s">
        <v>27</v>
      </c>
      <c r="R27">
        <v>6</v>
      </c>
      <c r="S27" s="5">
        <v>45463</v>
      </c>
      <c r="T27">
        <v>753</v>
      </c>
      <c r="U27">
        <v>3205.3999999999996</v>
      </c>
      <c r="V27" s="1">
        <v>9.7576778540883757E-2</v>
      </c>
      <c r="W27">
        <v>3666</v>
      </c>
      <c r="X27">
        <v>1</v>
      </c>
      <c r="Y27" s="1">
        <v>0.41536866658027727</v>
      </c>
      <c r="Z27">
        <v>7717</v>
      </c>
      <c r="AA27">
        <v>107</v>
      </c>
      <c r="AB27">
        <v>9</v>
      </c>
      <c r="AC27">
        <v>5</v>
      </c>
      <c r="AD27">
        <f>I27 * VLOOKUP(C27, '좋아요, 노출 기술통계'!$A$2:$C$9,2, FALSE) + VLOOKUP(C27,'좋아요, 노출 기술통계'!$A$2:$C$9,3,FALSE)</f>
        <v>122.415943</v>
      </c>
      <c r="AE27">
        <f t="shared" si="0"/>
        <v>0.87406915617192116</v>
      </c>
      <c r="AF27" s="13">
        <f t="shared" si="1"/>
        <v>-0.12593084382807884</v>
      </c>
      <c r="AG27" t="b">
        <f>IF(I27 &gt; ($AG$1 * VLOOKUP(C27,'좋아요, 노출 기술통계'!$A$2:$D$9,4,FALSE)), TRUE, "")</f>
        <v>1</v>
      </c>
    </row>
    <row r="28" spans="1:33" x14ac:dyDescent="0.2">
      <c r="A28" t="s">
        <v>262</v>
      </c>
      <c r="B28" t="s">
        <v>357</v>
      </c>
      <c r="C28" t="s">
        <v>147</v>
      </c>
      <c r="D28" t="s">
        <v>129</v>
      </c>
      <c r="E28" s="2" t="s">
        <v>13</v>
      </c>
      <c r="F28" s="2" t="s">
        <v>21</v>
      </c>
      <c r="G28" s="2" t="s">
        <v>85</v>
      </c>
      <c r="H28" s="2" t="s">
        <v>17</v>
      </c>
      <c r="I28" s="2">
        <v>6397</v>
      </c>
      <c r="J28" s="2">
        <v>2450</v>
      </c>
      <c r="K28" s="2">
        <v>333</v>
      </c>
      <c r="L28" s="2">
        <v>5.205564945936203E-2</v>
      </c>
      <c r="M28" s="6">
        <v>105</v>
      </c>
      <c r="N28" s="2">
        <v>0</v>
      </c>
      <c r="O28" s="2">
        <v>6</v>
      </c>
      <c r="P28" s="2">
        <v>6.9407537579536438E-2</v>
      </c>
      <c r="Q28" s="2" t="s">
        <v>27</v>
      </c>
      <c r="R28">
        <v>20</v>
      </c>
      <c r="S28" s="5">
        <v>45399</v>
      </c>
      <c r="T28">
        <v>444</v>
      </c>
      <c r="U28">
        <v>2047.2</v>
      </c>
      <c r="V28" s="1">
        <v>6.9407534781929028E-2</v>
      </c>
      <c r="W28">
        <v>2450</v>
      </c>
      <c r="X28">
        <v>2</v>
      </c>
      <c r="Y28" s="1">
        <v>0.32002501172424574</v>
      </c>
      <c r="Z28">
        <v>6397</v>
      </c>
      <c r="AA28">
        <v>105</v>
      </c>
      <c r="AB28">
        <v>0</v>
      </c>
      <c r="AC28">
        <v>6</v>
      </c>
      <c r="AD28">
        <f>I28 * VLOOKUP(C28, '좋아요, 노출 기술통계'!$A$2:$C$9,2, FALSE) + VLOOKUP(C28,'좋아요, 노출 기술통계'!$A$2:$C$9,3,FALSE)</f>
        <v>104.103583</v>
      </c>
      <c r="AE28">
        <f t="shared" si="0"/>
        <v>1.0086108179388984</v>
      </c>
      <c r="AF28" s="13">
        <f t="shared" si="1"/>
        <v>8.6108179388983963E-3</v>
      </c>
      <c r="AG28" t="b">
        <f>IF(I28 &gt; ($AG$1 * VLOOKUP(C28,'좋아요, 노출 기술통계'!$A$2:$D$9,4,FALSE)), TRUE, "")</f>
        <v>1</v>
      </c>
    </row>
    <row r="29" spans="1:33" x14ac:dyDescent="0.2">
      <c r="A29" t="s">
        <v>198</v>
      </c>
      <c r="B29" t="s">
        <v>358</v>
      </c>
      <c r="C29" t="s">
        <v>125</v>
      </c>
      <c r="D29" t="s">
        <v>126</v>
      </c>
      <c r="E29" s="2" t="s">
        <v>13</v>
      </c>
      <c r="F29" s="2" t="s">
        <v>15</v>
      </c>
      <c r="G29" s="2" t="s">
        <v>45</v>
      </c>
      <c r="H29" s="2" t="s">
        <v>17</v>
      </c>
      <c r="I29" s="2">
        <v>5720</v>
      </c>
      <c r="J29" s="2" t="s">
        <v>14</v>
      </c>
      <c r="K29" s="2">
        <v>2694</v>
      </c>
      <c r="L29" s="2">
        <v>0.47097903490066528</v>
      </c>
      <c r="M29" s="6">
        <v>101</v>
      </c>
      <c r="N29" s="2">
        <v>3</v>
      </c>
      <c r="O29" s="2">
        <v>5</v>
      </c>
      <c r="P29" s="2">
        <v>0.49003496766090393</v>
      </c>
      <c r="Q29" s="2" t="s">
        <v>14</v>
      </c>
      <c r="R29">
        <v>2</v>
      </c>
      <c r="S29" s="5">
        <v>45504</v>
      </c>
      <c r="T29">
        <v>2803</v>
      </c>
      <c r="U29">
        <v>2803</v>
      </c>
      <c r="V29" s="1">
        <v>0.49003496503496502</v>
      </c>
      <c r="W29" t="s">
        <v>14</v>
      </c>
      <c r="X29" t="s">
        <v>14</v>
      </c>
      <c r="Y29" s="1">
        <v>0.49003496503496502</v>
      </c>
      <c r="Z29">
        <v>5720</v>
      </c>
      <c r="AA29" t="s">
        <v>196</v>
      </c>
      <c r="AB29" t="s">
        <v>141</v>
      </c>
      <c r="AC29" t="s">
        <v>197</v>
      </c>
      <c r="AD29">
        <f>I29 * VLOOKUP(C29, '좋아요, 노출 기술통계'!$A$2:$C$9,2, FALSE) + VLOOKUP(C29,'좋아요, 노출 기술통계'!$A$2:$C$9,3,FALSE)</f>
        <v>117.483515</v>
      </c>
      <c r="AE29">
        <f t="shared" si="0"/>
        <v>0.85969508147589901</v>
      </c>
      <c r="AF29" s="13">
        <f t="shared" si="1"/>
        <v>-0.14030491852410099</v>
      </c>
      <c r="AG29" t="b">
        <f>IF(I29 &gt; ($AG$1 * VLOOKUP(C29,'좋아요, 노출 기술통계'!$A$2:$D$9,4,FALSE)), TRUE, "")</f>
        <v>1</v>
      </c>
    </row>
    <row r="30" spans="1:33" x14ac:dyDescent="0.2">
      <c r="A30" t="s">
        <v>189</v>
      </c>
      <c r="B30" t="s">
        <v>356</v>
      </c>
      <c r="C30" t="s">
        <v>147</v>
      </c>
      <c r="D30" t="s">
        <v>174</v>
      </c>
      <c r="E30" s="2" t="s">
        <v>13</v>
      </c>
      <c r="F30" s="2" t="s">
        <v>15</v>
      </c>
      <c r="G30" s="2" t="s">
        <v>79</v>
      </c>
      <c r="H30" s="2" t="s">
        <v>17</v>
      </c>
      <c r="I30" s="2">
        <v>5616</v>
      </c>
      <c r="J30" s="2">
        <v>2190</v>
      </c>
      <c r="K30" s="2">
        <v>451</v>
      </c>
      <c r="L30" s="2">
        <v>8.0306269228458405E-2</v>
      </c>
      <c r="M30" s="6">
        <v>101</v>
      </c>
      <c r="N30" s="2">
        <v>1</v>
      </c>
      <c r="O30" s="2">
        <v>7</v>
      </c>
      <c r="P30" s="2">
        <v>9.9715098738670349E-2</v>
      </c>
      <c r="Q30" s="2" t="s">
        <v>27</v>
      </c>
      <c r="R30">
        <v>10</v>
      </c>
      <c r="S30" s="5">
        <v>45415</v>
      </c>
      <c r="T30">
        <v>560</v>
      </c>
      <c r="U30">
        <v>2054.4</v>
      </c>
      <c r="V30" s="1">
        <v>9.9715099715099717E-2</v>
      </c>
      <c r="W30">
        <v>2190</v>
      </c>
      <c r="X30">
        <v>4</v>
      </c>
      <c r="Y30" s="1">
        <v>0.36581196581196584</v>
      </c>
      <c r="Z30">
        <v>5616</v>
      </c>
      <c r="AA30">
        <v>101</v>
      </c>
      <c r="AB30">
        <v>1</v>
      </c>
      <c r="AC30">
        <v>7</v>
      </c>
      <c r="AD30">
        <f>I30 * VLOOKUP(C30, '좋아요, 노출 기술통계'!$A$2:$C$9,2, FALSE) + VLOOKUP(C30,'좋아요, 노출 기술통계'!$A$2:$C$9,3,FALSE)</f>
        <v>93.268770000000004</v>
      </c>
      <c r="AE30">
        <f t="shared" si="0"/>
        <v>1.0828919476476424</v>
      </c>
      <c r="AF30" s="13">
        <f t="shared" si="1"/>
        <v>8.2891947647642406E-2</v>
      </c>
      <c r="AG30" t="b">
        <f>IF(I30 &gt; ($AG$1 * VLOOKUP(C30,'좋아요, 노출 기술통계'!$A$2:$D$9,4,FALSE)), TRUE, "")</f>
        <v>1</v>
      </c>
    </row>
    <row r="31" spans="1:33" x14ac:dyDescent="0.2">
      <c r="A31" t="s">
        <v>201</v>
      </c>
      <c r="B31" t="s">
        <v>359</v>
      </c>
      <c r="C31" t="s">
        <v>128</v>
      </c>
      <c r="D31" t="s">
        <v>129</v>
      </c>
      <c r="E31" s="2" t="s">
        <v>13</v>
      </c>
      <c r="F31" s="2" t="s">
        <v>19</v>
      </c>
      <c r="G31" s="2" t="s">
        <v>47</v>
      </c>
      <c r="H31" s="2" t="s">
        <v>17</v>
      </c>
      <c r="I31" s="2">
        <v>5334</v>
      </c>
      <c r="J31" s="2" t="s">
        <v>14</v>
      </c>
      <c r="K31" s="2">
        <v>162</v>
      </c>
      <c r="L31" s="2">
        <v>3.0371204018592834E-2</v>
      </c>
      <c r="M31" s="6">
        <v>97</v>
      </c>
      <c r="N31" s="2">
        <v>3</v>
      </c>
      <c r="O31" s="2">
        <v>3</v>
      </c>
      <c r="P31" s="2">
        <v>4.9681290984153748E-2</v>
      </c>
      <c r="Q31" s="2" t="s">
        <v>14</v>
      </c>
      <c r="R31">
        <v>81</v>
      </c>
      <c r="S31" s="5">
        <v>45498</v>
      </c>
      <c r="T31">
        <v>265</v>
      </c>
      <c r="U31">
        <v>265</v>
      </c>
      <c r="V31" s="1">
        <v>4.9681289838770154E-2</v>
      </c>
      <c r="W31" t="s">
        <v>14</v>
      </c>
      <c r="X31" t="s">
        <v>14</v>
      </c>
      <c r="Y31" s="1">
        <v>4.9681289838770154E-2</v>
      </c>
      <c r="Z31">
        <v>5334</v>
      </c>
      <c r="AA31">
        <v>97</v>
      </c>
      <c r="AB31">
        <v>3</v>
      </c>
      <c r="AC31">
        <v>3</v>
      </c>
      <c r="AD31">
        <f>I31 * VLOOKUP(C31, '좋아요, 노출 기술통계'!$A$2:$C$9,2, FALSE) + VLOOKUP(C31,'좋아요, 노출 기술통계'!$A$2:$C$9,3,FALSE)</f>
        <v>104.286117</v>
      </c>
      <c r="AE31">
        <f t="shared" si="0"/>
        <v>0.93013339445748078</v>
      </c>
      <c r="AF31" s="13">
        <f t="shared" si="1"/>
        <v>-6.9866605542519222E-2</v>
      </c>
      <c r="AG31" t="str">
        <f>IF(I31 &gt; ($AG$1 * VLOOKUP(C31,'좋아요, 노출 기술통계'!$A$2:$D$9,4,FALSE)), TRUE, "")</f>
        <v/>
      </c>
    </row>
    <row r="32" spans="1:33" x14ac:dyDescent="0.2">
      <c r="A32" t="s">
        <v>212</v>
      </c>
      <c r="B32" t="s">
        <v>360</v>
      </c>
      <c r="C32" t="s">
        <v>143</v>
      </c>
      <c r="D32" t="s">
        <v>129</v>
      </c>
      <c r="E32" s="2" t="s">
        <v>13</v>
      </c>
      <c r="F32" s="2" t="s">
        <v>15</v>
      </c>
      <c r="G32" s="2" t="s">
        <v>55</v>
      </c>
      <c r="H32" s="2" t="s">
        <v>17</v>
      </c>
      <c r="I32" s="2">
        <v>6962</v>
      </c>
      <c r="J32" s="2" t="s">
        <v>14</v>
      </c>
      <c r="K32" s="2">
        <v>2119</v>
      </c>
      <c r="L32" s="2">
        <v>0.30436655879020691</v>
      </c>
      <c r="M32" s="6">
        <v>97</v>
      </c>
      <c r="N32" s="2">
        <v>0</v>
      </c>
      <c r="O32" s="2">
        <v>7</v>
      </c>
      <c r="P32" s="2">
        <v>0.31930479407310486</v>
      </c>
      <c r="Q32" s="2" t="s">
        <v>14</v>
      </c>
      <c r="R32">
        <v>21</v>
      </c>
      <c r="S32" s="5">
        <v>45481</v>
      </c>
      <c r="T32">
        <v>2223</v>
      </c>
      <c r="U32">
        <v>2223</v>
      </c>
      <c r="V32" s="1">
        <v>0.31930479747199081</v>
      </c>
      <c r="W32" t="s">
        <v>14</v>
      </c>
      <c r="X32" t="s">
        <v>14</v>
      </c>
      <c r="Y32" s="1">
        <v>0.31930479747199081</v>
      </c>
      <c r="Z32">
        <v>6962</v>
      </c>
      <c r="AA32">
        <v>97</v>
      </c>
      <c r="AB32">
        <v>0</v>
      </c>
      <c r="AC32">
        <v>7</v>
      </c>
      <c r="AD32">
        <f>I32 * VLOOKUP(C32, '좋아요, 노출 기술통계'!$A$2:$C$9,2, FALSE) + VLOOKUP(C32,'좋아요, 노출 기술통계'!$A$2:$C$9,3,FALSE)</f>
        <v>101.133674</v>
      </c>
      <c r="AE32">
        <f t="shared" si="0"/>
        <v>0.95912663075999793</v>
      </c>
      <c r="AF32" s="13">
        <f t="shared" si="1"/>
        <v>-4.0873369240002067E-2</v>
      </c>
      <c r="AG32" t="b">
        <f>IF(I32 &gt; ($AG$1 * VLOOKUP(C32,'좋아요, 노출 기술통계'!$A$2:$D$9,4,FALSE)), TRUE, "")</f>
        <v>1</v>
      </c>
    </row>
    <row r="33" spans="1:33" x14ac:dyDescent="0.2">
      <c r="A33" t="s">
        <v>204</v>
      </c>
      <c r="B33" t="s">
        <v>361</v>
      </c>
      <c r="C33" t="s">
        <v>332</v>
      </c>
      <c r="D33" t="s">
        <v>129</v>
      </c>
      <c r="E33" s="2" t="s">
        <v>13</v>
      </c>
      <c r="F33" s="2" t="s">
        <v>19</v>
      </c>
      <c r="G33" s="2" t="s">
        <v>50</v>
      </c>
      <c r="H33" s="2" t="s">
        <v>17</v>
      </c>
      <c r="I33" s="2">
        <v>6960</v>
      </c>
      <c r="J33" s="2" t="s">
        <v>14</v>
      </c>
      <c r="K33" s="2">
        <v>1639</v>
      </c>
      <c r="L33" s="2">
        <v>0.23548850417137146</v>
      </c>
      <c r="M33" s="6">
        <v>96</v>
      </c>
      <c r="N33" s="2">
        <v>2</v>
      </c>
      <c r="O33" s="2">
        <v>3</v>
      </c>
      <c r="P33" s="2">
        <v>0.25</v>
      </c>
      <c r="Q33" s="2" t="s">
        <v>14</v>
      </c>
      <c r="R33">
        <v>34</v>
      </c>
      <c r="S33" s="5">
        <v>45491</v>
      </c>
      <c r="T33">
        <v>1740</v>
      </c>
      <c r="U33">
        <v>1740</v>
      </c>
      <c r="V33" s="1">
        <v>0.25</v>
      </c>
      <c r="W33" t="s">
        <v>14</v>
      </c>
      <c r="X33" t="s">
        <v>14</v>
      </c>
      <c r="Y33" s="1">
        <v>0.25</v>
      </c>
      <c r="Z33">
        <v>6960</v>
      </c>
      <c r="AA33">
        <v>96</v>
      </c>
      <c r="AB33">
        <v>2</v>
      </c>
      <c r="AC33">
        <v>3</v>
      </c>
      <c r="AD33">
        <f>I33 * VLOOKUP(C33, '좋아요, 노출 기술통계'!$A$2:$C$9,2, FALSE) + VLOOKUP(C33,'좋아요, 노출 기술통계'!$A$2:$C$9,3,FALSE)</f>
        <v>125.488534</v>
      </c>
      <c r="AE33">
        <f t="shared" si="0"/>
        <v>0.76501013232013693</v>
      </c>
      <c r="AF33" s="13">
        <f t="shared" si="1"/>
        <v>-0.23498986767986307</v>
      </c>
      <c r="AG33" t="str">
        <f>IF(I33 &gt; ($AG$1 * VLOOKUP(C33,'좋아요, 노출 기술통계'!$A$2:$D$9,4,FALSE)), TRUE, "")</f>
        <v/>
      </c>
    </row>
    <row r="34" spans="1:33" x14ac:dyDescent="0.2">
      <c r="A34" t="s">
        <v>137</v>
      </c>
      <c r="B34" t="s">
        <v>362</v>
      </c>
      <c r="C34" t="s">
        <v>164</v>
      </c>
      <c r="D34" t="s">
        <v>120</v>
      </c>
      <c r="E34" s="2" t="s">
        <v>13</v>
      </c>
      <c r="F34" s="2" t="s">
        <v>15</v>
      </c>
      <c r="G34" s="2" t="s">
        <v>23</v>
      </c>
      <c r="H34" s="2" t="s">
        <v>17</v>
      </c>
      <c r="I34" s="2">
        <v>2419</v>
      </c>
      <c r="J34" s="2" t="s">
        <v>14</v>
      </c>
      <c r="K34" s="2">
        <v>83</v>
      </c>
      <c r="L34" s="2">
        <v>3.4311700612306595E-2</v>
      </c>
      <c r="M34" s="6">
        <v>95</v>
      </c>
      <c r="N34" s="2">
        <v>0</v>
      </c>
      <c r="O34" s="2">
        <v>5</v>
      </c>
      <c r="P34" s="2">
        <v>7.5651094317436218E-2</v>
      </c>
      <c r="Q34" s="2" t="s">
        <v>14</v>
      </c>
      <c r="R34">
        <v>64</v>
      </c>
      <c r="S34" s="5">
        <v>45575</v>
      </c>
      <c r="T34">
        <v>183</v>
      </c>
      <c r="U34">
        <v>183</v>
      </c>
      <c r="V34" s="1">
        <v>7.5651095494005782E-2</v>
      </c>
      <c r="W34" t="s">
        <v>14</v>
      </c>
      <c r="X34" t="s">
        <v>14</v>
      </c>
      <c r="Y34" s="1">
        <v>7.5651095494005782E-2</v>
      </c>
      <c r="Z34">
        <v>2419</v>
      </c>
      <c r="AA34" t="s">
        <v>135</v>
      </c>
      <c r="AB34" t="s">
        <v>117</v>
      </c>
      <c r="AC34" t="s">
        <v>136</v>
      </c>
      <c r="AD34">
        <f>I34 * VLOOKUP(C34, '좋아요, 노출 기술통계'!$A$2:$C$9,2, FALSE) + VLOOKUP(C34,'좋아요, 노출 기술통계'!$A$2:$C$9,3,FALSE)</f>
        <v>54.092937000000006</v>
      </c>
      <c r="AE34">
        <f t="shared" si="0"/>
        <v>1.7562366783670849</v>
      </c>
      <c r="AF34" s="13">
        <f t="shared" si="1"/>
        <v>0.75623667836708486</v>
      </c>
      <c r="AG34" t="str">
        <f>IF(I34 &gt; ($AG$1 * VLOOKUP(C34,'좋아요, 노출 기술통계'!$A$2:$D$9,4,FALSE)), TRUE, "")</f>
        <v/>
      </c>
    </row>
    <row r="35" spans="1:33" x14ac:dyDescent="0.2">
      <c r="A35" t="s">
        <v>159</v>
      </c>
      <c r="B35" t="s">
        <v>363</v>
      </c>
      <c r="C35" t="s">
        <v>143</v>
      </c>
      <c r="D35" t="s">
        <v>126</v>
      </c>
      <c r="E35" s="2" t="s">
        <v>13</v>
      </c>
      <c r="F35" s="2" t="s">
        <v>21</v>
      </c>
      <c r="G35" s="2" t="s">
        <v>31</v>
      </c>
      <c r="H35" s="2" t="s">
        <v>17</v>
      </c>
      <c r="I35" s="2">
        <v>3644</v>
      </c>
      <c r="J35" s="2" t="s">
        <v>14</v>
      </c>
      <c r="K35" s="2">
        <v>656</v>
      </c>
      <c r="L35" s="2">
        <v>0.18002195656299591</v>
      </c>
      <c r="M35" s="6">
        <v>94</v>
      </c>
      <c r="N35" s="2">
        <v>0</v>
      </c>
      <c r="O35" s="2">
        <v>4</v>
      </c>
      <c r="P35" s="2">
        <v>0.206915482878685</v>
      </c>
      <c r="Q35" s="2" t="s">
        <v>14</v>
      </c>
      <c r="R35">
        <v>49</v>
      </c>
      <c r="S35" s="5">
        <v>45555</v>
      </c>
      <c r="T35">
        <v>754</v>
      </c>
      <c r="U35">
        <v>754</v>
      </c>
      <c r="V35" s="1">
        <v>0.20691547749725575</v>
      </c>
      <c r="W35" t="s">
        <v>14</v>
      </c>
      <c r="X35" t="s">
        <v>14</v>
      </c>
      <c r="Y35" s="1">
        <v>0.20691547749725575</v>
      </c>
      <c r="Z35">
        <v>3644</v>
      </c>
      <c r="AA35" t="s">
        <v>157</v>
      </c>
      <c r="AB35" t="s">
        <v>117</v>
      </c>
      <c r="AC35" t="s">
        <v>158</v>
      </c>
      <c r="AD35">
        <f>I35 * VLOOKUP(C35, '좋아요, 노출 기술통계'!$A$2:$C$9,2, FALSE) + VLOOKUP(C35,'좋아요, 노출 기술통계'!$A$2:$C$9,3,FALSE)</f>
        <v>67.217078000000001</v>
      </c>
      <c r="AE35">
        <f t="shared" si="0"/>
        <v>1.398454125006743</v>
      </c>
      <c r="AF35" s="13">
        <f t="shared" si="1"/>
        <v>0.39845412500674304</v>
      </c>
      <c r="AG35" t="str">
        <f>IF(I35 &gt; ($AG$1 * VLOOKUP(C35,'좋아요, 노출 기술통계'!$A$2:$D$9,4,FALSE)), TRUE, "")</f>
        <v/>
      </c>
    </row>
    <row r="36" spans="1:33" x14ac:dyDescent="0.2">
      <c r="A36" t="s">
        <v>209</v>
      </c>
      <c r="B36" t="s">
        <v>364</v>
      </c>
      <c r="C36" t="s">
        <v>128</v>
      </c>
      <c r="D36" t="s">
        <v>129</v>
      </c>
      <c r="E36" s="2" t="s">
        <v>13</v>
      </c>
      <c r="F36" s="2" t="s">
        <v>19</v>
      </c>
      <c r="G36" s="2" t="s">
        <v>52</v>
      </c>
      <c r="H36" s="2" t="s">
        <v>17</v>
      </c>
      <c r="I36" s="2">
        <v>5085</v>
      </c>
      <c r="J36" s="2" t="s">
        <v>14</v>
      </c>
      <c r="K36" s="2">
        <v>302</v>
      </c>
      <c r="L36" s="2">
        <v>5.9390362352132797E-2</v>
      </c>
      <c r="M36" s="6">
        <v>94</v>
      </c>
      <c r="N36" s="2">
        <v>0</v>
      </c>
      <c r="O36" s="2">
        <v>4</v>
      </c>
      <c r="P36" s="2">
        <v>7.8662730753421783E-2</v>
      </c>
      <c r="Q36" s="2" t="s">
        <v>14</v>
      </c>
      <c r="R36">
        <v>63</v>
      </c>
      <c r="S36" s="5">
        <v>45485</v>
      </c>
      <c r="T36">
        <v>400</v>
      </c>
      <c r="U36">
        <v>400</v>
      </c>
      <c r="V36" s="1">
        <v>7.8662733529990161E-2</v>
      </c>
      <c r="W36" t="s">
        <v>14</v>
      </c>
      <c r="X36" t="s">
        <v>14</v>
      </c>
      <c r="Y36" s="1">
        <v>7.8662733529990161E-2</v>
      </c>
      <c r="Z36">
        <v>5085</v>
      </c>
      <c r="AA36">
        <v>94</v>
      </c>
      <c r="AB36">
        <v>0</v>
      </c>
      <c r="AC36">
        <v>4</v>
      </c>
      <c r="AD36">
        <f>I36 * VLOOKUP(C36, '좋아요, 노출 기술통계'!$A$2:$C$9,2, FALSE) + VLOOKUP(C36,'좋아요, 노출 기술통계'!$A$2:$C$9,3,FALSE)</f>
        <v>98.918424000000002</v>
      </c>
      <c r="AE36">
        <f t="shared" si="0"/>
        <v>0.95027797854927409</v>
      </c>
      <c r="AF36" s="13">
        <f t="shared" si="1"/>
        <v>-4.9722021450725906E-2</v>
      </c>
      <c r="AG36" t="str">
        <f>IF(I36 &gt; ($AG$1 * VLOOKUP(C36,'좋아요, 노출 기술통계'!$A$2:$D$9,4,FALSE)), TRUE, "")</f>
        <v/>
      </c>
    </row>
    <row r="37" spans="1:33" x14ac:dyDescent="0.2">
      <c r="A37" t="s">
        <v>207</v>
      </c>
      <c r="B37" t="s">
        <v>365</v>
      </c>
      <c r="C37" t="s">
        <v>125</v>
      </c>
      <c r="D37" t="s">
        <v>126</v>
      </c>
      <c r="E37" s="2" t="s">
        <v>13</v>
      </c>
      <c r="F37" s="2" t="s">
        <v>15</v>
      </c>
      <c r="G37" s="2" t="s">
        <v>51</v>
      </c>
      <c r="H37" s="2" t="s">
        <v>17</v>
      </c>
      <c r="I37" s="2">
        <v>3082</v>
      </c>
      <c r="J37" s="2" t="s">
        <v>14</v>
      </c>
      <c r="K37" s="2">
        <v>1343</v>
      </c>
      <c r="L37" s="2">
        <v>0.43575599789619446</v>
      </c>
      <c r="M37" s="6">
        <v>92</v>
      </c>
      <c r="N37" s="2">
        <v>0</v>
      </c>
      <c r="O37" s="2">
        <v>8</v>
      </c>
      <c r="P37" s="2">
        <v>0.46820247173309326</v>
      </c>
      <c r="Q37" s="2" t="s">
        <v>14</v>
      </c>
      <c r="R37">
        <v>4</v>
      </c>
      <c r="S37" s="5">
        <v>45489</v>
      </c>
      <c r="T37">
        <v>1443</v>
      </c>
      <c r="U37">
        <v>1443</v>
      </c>
      <c r="V37" s="1">
        <v>0.46820246593121351</v>
      </c>
      <c r="W37" t="s">
        <v>14</v>
      </c>
      <c r="X37" t="s">
        <v>14</v>
      </c>
      <c r="Y37" s="1">
        <v>0.46820246593121351</v>
      </c>
      <c r="Z37">
        <v>3082</v>
      </c>
      <c r="AA37" t="s">
        <v>205</v>
      </c>
      <c r="AB37" t="s">
        <v>140</v>
      </c>
      <c r="AC37" t="s">
        <v>206</v>
      </c>
      <c r="AD37">
        <f>I37 * VLOOKUP(C37, '좋아요, 노출 기술통계'!$A$2:$C$9,2, FALSE) + VLOOKUP(C37,'좋아요, 노출 기술통계'!$A$2:$C$9,3,FALSE)</f>
        <v>91.670684999999992</v>
      </c>
      <c r="AE37">
        <f t="shared" si="0"/>
        <v>1.0035923697962987</v>
      </c>
      <c r="AF37" s="13">
        <f t="shared" si="1"/>
        <v>3.5923697962987333E-3</v>
      </c>
      <c r="AG37" t="str">
        <f>IF(I37 &gt; ($AG$1 * VLOOKUP(C37,'좋아요, 노출 기술통계'!$A$2:$D$9,4,FALSE)), TRUE, "")</f>
        <v/>
      </c>
    </row>
    <row r="38" spans="1:33" x14ac:dyDescent="0.2">
      <c r="A38" t="s">
        <v>254</v>
      </c>
      <c r="B38" t="s">
        <v>366</v>
      </c>
      <c r="C38" t="s">
        <v>332</v>
      </c>
      <c r="D38" t="s">
        <v>129</v>
      </c>
      <c r="E38" s="2" t="s">
        <v>13</v>
      </c>
      <c r="F38" s="2" t="s">
        <v>19</v>
      </c>
      <c r="G38" s="2" t="s">
        <v>82</v>
      </c>
      <c r="H38" s="2" t="s">
        <v>17</v>
      </c>
      <c r="I38" s="2">
        <v>5806</v>
      </c>
      <c r="J38" s="2" t="s">
        <v>14</v>
      </c>
      <c r="K38" s="2">
        <v>1051</v>
      </c>
      <c r="L38" s="2">
        <v>0.18101963400840759</v>
      </c>
      <c r="M38" s="6">
        <v>89</v>
      </c>
      <c r="N38" s="2">
        <v>1</v>
      </c>
      <c r="O38" s="2">
        <v>2</v>
      </c>
      <c r="P38" s="2">
        <v>0.19686530530452728</v>
      </c>
      <c r="Q38" s="2" t="s">
        <v>14</v>
      </c>
      <c r="R38">
        <v>52</v>
      </c>
      <c r="S38" s="5">
        <v>45407</v>
      </c>
      <c r="T38">
        <v>1143</v>
      </c>
      <c r="U38">
        <v>1143</v>
      </c>
      <c r="V38" s="1">
        <v>0.19686531174646918</v>
      </c>
      <c r="W38" t="s">
        <v>14</v>
      </c>
      <c r="X38" t="s">
        <v>14</v>
      </c>
      <c r="Y38" s="1">
        <v>0.19686531174646918</v>
      </c>
      <c r="Z38">
        <v>5806</v>
      </c>
      <c r="AA38">
        <v>89</v>
      </c>
      <c r="AB38">
        <v>1</v>
      </c>
      <c r="AC38">
        <v>2</v>
      </c>
      <c r="AD38">
        <f>I38 * VLOOKUP(C38, '좋아요, 노출 기술통계'!$A$2:$C$9,2, FALSE) + VLOOKUP(C38,'좋아요, 노출 기술통계'!$A$2:$C$9,3,FALSE)</f>
        <v>114.450524</v>
      </c>
      <c r="AE38">
        <f t="shared" si="0"/>
        <v>0.77762859346978608</v>
      </c>
      <c r="AF38" s="13">
        <f t="shared" si="1"/>
        <v>-0.22237140653021392</v>
      </c>
      <c r="AG38" t="str">
        <f>IF(I38 &gt; ($AG$1 * VLOOKUP(C38,'좋아요, 노출 기술통계'!$A$2:$D$9,4,FALSE)), TRUE, "")</f>
        <v/>
      </c>
    </row>
    <row r="39" spans="1:33" x14ac:dyDescent="0.2">
      <c r="A39" t="s">
        <v>315</v>
      </c>
      <c r="B39" t="s">
        <v>367</v>
      </c>
      <c r="C39" t="s">
        <v>164</v>
      </c>
      <c r="D39" t="s">
        <v>129</v>
      </c>
      <c r="E39" s="2" t="s">
        <v>13</v>
      </c>
      <c r="F39" s="2" t="s">
        <v>19</v>
      </c>
      <c r="G39" s="2" t="s">
        <v>114</v>
      </c>
      <c r="H39" s="2" t="s">
        <v>17</v>
      </c>
      <c r="I39" s="2">
        <v>4194</v>
      </c>
      <c r="J39" s="2" t="s">
        <v>14</v>
      </c>
      <c r="K39" s="2">
        <v>104</v>
      </c>
      <c r="L39" s="2">
        <v>2.4797329679131508E-2</v>
      </c>
      <c r="M39" s="6">
        <v>89</v>
      </c>
      <c r="N39" s="2">
        <v>0</v>
      </c>
      <c r="O39" s="2">
        <v>5</v>
      </c>
      <c r="P39" s="2">
        <v>4.7210302203893661E-2</v>
      </c>
      <c r="Q39" s="2" t="s">
        <v>14</v>
      </c>
      <c r="R39">
        <v>85</v>
      </c>
      <c r="S39" s="5">
        <v>45295</v>
      </c>
      <c r="T39">
        <v>198</v>
      </c>
      <c r="U39">
        <v>198</v>
      </c>
      <c r="V39" s="1">
        <v>4.7210300429184553E-2</v>
      </c>
      <c r="W39" t="s">
        <v>14</v>
      </c>
      <c r="X39" t="s">
        <v>14</v>
      </c>
      <c r="Y39" s="1">
        <v>4.7210300429184553E-2</v>
      </c>
      <c r="Z39">
        <v>4194</v>
      </c>
      <c r="AA39">
        <v>89</v>
      </c>
      <c r="AB39">
        <v>0</v>
      </c>
      <c r="AC39">
        <v>5</v>
      </c>
      <c r="AD39">
        <f>I39 * VLOOKUP(C39, '좋아요, 노출 기술통계'!$A$2:$C$9,2, FALSE) + VLOOKUP(C39,'좋아요, 노출 기술통계'!$A$2:$C$9,3,FALSE)</f>
        <v>63.143662000000006</v>
      </c>
      <c r="AE39">
        <f t="shared" si="0"/>
        <v>1.4094842963019787</v>
      </c>
      <c r="AF39" s="13">
        <f t="shared" si="1"/>
        <v>0.40948429630197869</v>
      </c>
      <c r="AG39" t="b">
        <f>IF(I39 &gt; ($AG$1 * VLOOKUP(C39,'좋아요, 노출 기술통계'!$A$2:$D$9,4,FALSE)), TRUE, "")</f>
        <v>1</v>
      </c>
    </row>
    <row r="40" spans="1:33" x14ac:dyDescent="0.2">
      <c r="A40" t="s">
        <v>261</v>
      </c>
      <c r="B40" t="s">
        <v>368</v>
      </c>
      <c r="C40" t="s">
        <v>143</v>
      </c>
      <c r="D40" t="s">
        <v>129</v>
      </c>
      <c r="E40" s="2" t="s">
        <v>13</v>
      </c>
      <c r="F40" s="2" t="s">
        <v>15</v>
      </c>
      <c r="G40" s="2" t="s">
        <v>84</v>
      </c>
      <c r="H40" s="2" t="s">
        <v>17</v>
      </c>
      <c r="I40" s="2">
        <v>3468</v>
      </c>
      <c r="J40" s="2" t="s">
        <v>14</v>
      </c>
      <c r="K40" s="2">
        <v>803</v>
      </c>
      <c r="L40" s="2">
        <v>0.23154555261135101</v>
      </c>
      <c r="M40" s="6">
        <v>86</v>
      </c>
      <c r="N40" s="2">
        <v>6</v>
      </c>
      <c r="O40" s="2">
        <v>4</v>
      </c>
      <c r="P40" s="2">
        <v>0.2592272162437439</v>
      </c>
      <c r="Q40" s="2" t="s">
        <v>14</v>
      </c>
      <c r="R40">
        <v>31</v>
      </c>
      <c r="S40" s="5">
        <v>45404</v>
      </c>
      <c r="T40">
        <v>899</v>
      </c>
      <c r="U40">
        <v>899</v>
      </c>
      <c r="V40" s="1">
        <v>0.25922722029988465</v>
      </c>
      <c r="W40" t="s">
        <v>14</v>
      </c>
      <c r="X40" t="s">
        <v>14</v>
      </c>
      <c r="Y40" s="1">
        <v>0.25922722029988465</v>
      </c>
      <c r="Z40">
        <v>3468</v>
      </c>
      <c r="AA40" t="s">
        <v>258</v>
      </c>
      <c r="AB40" t="s">
        <v>259</v>
      </c>
      <c r="AC40" t="s">
        <v>260</v>
      </c>
      <c r="AD40">
        <f>I40 * VLOOKUP(C40, '좋아요, 노출 기술통계'!$A$2:$C$9,2, FALSE) + VLOOKUP(C40,'좋아요, 노출 기술통계'!$A$2:$C$9,3,FALSE)</f>
        <v>65.418006000000005</v>
      </c>
      <c r="AE40">
        <f t="shared" si="0"/>
        <v>1.3146227660928704</v>
      </c>
      <c r="AF40" s="13">
        <f t="shared" si="1"/>
        <v>0.31462276609287043</v>
      </c>
      <c r="AG40" t="str">
        <f>IF(I40 &gt; ($AG$1 * VLOOKUP(C40,'좋아요, 노출 기술통계'!$A$2:$D$9,4,FALSE)), TRUE, "")</f>
        <v/>
      </c>
    </row>
    <row r="41" spans="1:33" x14ac:dyDescent="0.2">
      <c r="A41" t="s">
        <v>239</v>
      </c>
      <c r="B41" t="s">
        <v>369</v>
      </c>
      <c r="C41" t="s">
        <v>125</v>
      </c>
      <c r="D41" t="s">
        <v>126</v>
      </c>
      <c r="E41" s="2" t="s">
        <v>13</v>
      </c>
      <c r="F41" s="2" t="s">
        <v>15</v>
      </c>
      <c r="G41" s="2" t="s">
        <v>72</v>
      </c>
      <c r="H41" s="2" t="s">
        <v>17</v>
      </c>
      <c r="I41" s="2">
        <v>5625</v>
      </c>
      <c r="J41" s="2" t="s">
        <v>14</v>
      </c>
      <c r="K41" s="2">
        <v>2074</v>
      </c>
      <c r="L41" s="2">
        <v>0.36871111392974854</v>
      </c>
      <c r="M41" s="6">
        <v>83</v>
      </c>
      <c r="N41" s="2">
        <v>2</v>
      </c>
      <c r="O41" s="2">
        <v>10</v>
      </c>
      <c r="P41" s="2">
        <v>0.38560000061988831</v>
      </c>
      <c r="Q41" s="2" t="s">
        <v>14</v>
      </c>
      <c r="R41">
        <v>8</v>
      </c>
      <c r="S41" s="5">
        <v>45441</v>
      </c>
      <c r="T41">
        <v>2169</v>
      </c>
      <c r="U41">
        <v>2169</v>
      </c>
      <c r="V41" s="1">
        <v>0.3856</v>
      </c>
      <c r="W41" t="s">
        <v>14</v>
      </c>
      <c r="X41" t="s">
        <v>14</v>
      </c>
      <c r="Y41" s="1">
        <v>0.3856</v>
      </c>
      <c r="Z41">
        <v>5625</v>
      </c>
      <c r="AA41" t="s">
        <v>236</v>
      </c>
      <c r="AB41" t="s">
        <v>237</v>
      </c>
      <c r="AC41" t="s">
        <v>238</v>
      </c>
      <c r="AD41">
        <f>I41 * VLOOKUP(C41, '좋아요, 노출 기술통계'!$A$2:$C$9,2, FALSE) + VLOOKUP(C41,'좋아요, 노출 기술통계'!$A$2:$C$9,3,FALSE)</f>
        <v>116.55394</v>
      </c>
      <c r="AE41">
        <f t="shared" si="0"/>
        <v>0.71211663887123855</v>
      </c>
      <c r="AF41" s="13">
        <f t="shared" si="1"/>
        <v>-0.28788336112876145</v>
      </c>
      <c r="AG41" t="b">
        <f>IF(I41 &gt; ($AG$1 * VLOOKUP(C41,'좋아요, 노출 기술통계'!$A$2:$D$9,4,FALSE)), TRUE, "")</f>
        <v>1</v>
      </c>
    </row>
    <row r="42" spans="1:33" x14ac:dyDescent="0.2">
      <c r="A42" t="s">
        <v>189</v>
      </c>
      <c r="B42" t="s">
        <v>356</v>
      </c>
      <c r="C42" t="s">
        <v>147</v>
      </c>
      <c r="D42" t="s">
        <v>174</v>
      </c>
      <c r="E42" s="2" t="s">
        <v>13</v>
      </c>
      <c r="F42" s="2" t="s">
        <v>21</v>
      </c>
      <c r="G42" s="2" t="s">
        <v>41</v>
      </c>
      <c r="H42" s="2" t="s">
        <v>17</v>
      </c>
      <c r="I42" s="2">
        <v>5426</v>
      </c>
      <c r="J42" s="2">
        <v>2235</v>
      </c>
      <c r="K42" s="2">
        <v>371</v>
      </c>
      <c r="L42" s="2">
        <v>6.8374492228031158E-2</v>
      </c>
      <c r="M42" s="6">
        <v>82</v>
      </c>
      <c r="N42" s="2">
        <v>4</v>
      </c>
      <c r="O42" s="2">
        <v>3</v>
      </c>
      <c r="P42" s="2">
        <v>8.4776997566223145E-2</v>
      </c>
      <c r="Q42" s="2" t="s">
        <v>27</v>
      </c>
      <c r="R42">
        <v>12</v>
      </c>
      <c r="S42" s="5">
        <v>45516</v>
      </c>
      <c r="T42">
        <v>460</v>
      </c>
      <c r="U42">
        <v>1949.4</v>
      </c>
      <c r="V42" s="1">
        <v>8.4776999631404351E-2</v>
      </c>
      <c r="W42">
        <v>2235</v>
      </c>
      <c r="X42">
        <v>3</v>
      </c>
      <c r="Y42" s="1">
        <v>0.35927018061186877</v>
      </c>
      <c r="Z42">
        <v>5426</v>
      </c>
      <c r="AA42">
        <v>82</v>
      </c>
      <c r="AB42">
        <v>4</v>
      </c>
      <c r="AC42">
        <v>3</v>
      </c>
      <c r="AD42">
        <f>I42 * VLOOKUP(C42, '좋아요, 노출 기술통계'!$A$2:$C$9,2, FALSE) + VLOOKUP(C42,'좋아요, 노출 기술통계'!$A$2:$C$9,3,FALSE)</f>
        <v>90.632899999999992</v>
      </c>
      <c r="AE42">
        <f t="shared" si="0"/>
        <v>0.90474871707735283</v>
      </c>
      <c r="AF42" s="13">
        <f t="shared" si="1"/>
        <v>-9.5251282922647174E-2</v>
      </c>
      <c r="AG42" t="b">
        <f>IF(I42 &gt; ($AG$1 * VLOOKUP(C42,'좋아요, 노출 기술통계'!$A$2:$D$9,4,FALSE)), TRUE, "")</f>
        <v>1</v>
      </c>
    </row>
    <row r="43" spans="1:33" x14ac:dyDescent="0.2">
      <c r="A43" t="s">
        <v>308</v>
      </c>
      <c r="B43" t="s">
        <v>370</v>
      </c>
      <c r="C43" t="s">
        <v>241</v>
      </c>
      <c r="D43" t="s">
        <v>126</v>
      </c>
      <c r="E43" s="2" t="s">
        <v>13</v>
      </c>
      <c r="F43" s="2" t="s">
        <v>15</v>
      </c>
      <c r="G43" s="2" t="s">
        <v>110</v>
      </c>
      <c r="H43" s="2" t="s">
        <v>17</v>
      </c>
      <c r="I43" s="2">
        <v>5181</v>
      </c>
      <c r="J43" s="2">
        <v>1409</v>
      </c>
      <c r="K43" s="2">
        <v>205</v>
      </c>
      <c r="L43" s="2">
        <v>3.9567649364471436E-2</v>
      </c>
      <c r="M43" s="6">
        <v>82</v>
      </c>
      <c r="N43" s="2">
        <v>0</v>
      </c>
      <c r="O43" s="2">
        <v>4</v>
      </c>
      <c r="P43" s="2">
        <v>5.6166764348745346E-2</v>
      </c>
      <c r="Q43" s="2" t="s">
        <v>27</v>
      </c>
      <c r="R43">
        <v>41</v>
      </c>
      <c r="S43" s="5">
        <v>45309</v>
      </c>
      <c r="T43">
        <v>291</v>
      </c>
      <c r="U43">
        <v>1218.4000000000001</v>
      </c>
      <c r="V43" s="1">
        <v>5.61667631731326E-2</v>
      </c>
      <c r="W43">
        <v>1409</v>
      </c>
      <c r="X43">
        <v>10</v>
      </c>
      <c r="Y43" s="1">
        <v>0.23516695618606448</v>
      </c>
      <c r="Z43">
        <v>5181</v>
      </c>
      <c r="AA43">
        <v>82</v>
      </c>
      <c r="AB43">
        <v>0</v>
      </c>
      <c r="AC43">
        <v>4</v>
      </c>
      <c r="AD43">
        <f>I43 * VLOOKUP(C43, '좋아요, 노출 기술통계'!$A$2:$C$9,2, FALSE) + VLOOKUP(C43,'좋아요, 노출 기술통계'!$A$2:$C$9,3,FALSE)</f>
        <v>93.104478999999998</v>
      </c>
      <c r="AE43">
        <f t="shared" si="0"/>
        <v>0.88073099039628377</v>
      </c>
      <c r="AF43" s="13">
        <f t="shared" si="1"/>
        <v>-0.11926900960371623</v>
      </c>
      <c r="AG43" t="b">
        <f>IF(I43 &gt; ($AG$1 * VLOOKUP(C43,'좋아요, 노출 기술통계'!$A$2:$D$9,4,FALSE)), TRUE, "")</f>
        <v>1</v>
      </c>
    </row>
    <row r="44" spans="1:33" x14ac:dyDescent="0.2">
      <c r="A44" t="s">
        <v>152</v>
      </c>
      <c r="B44" t="s">
        <v>371</v>
      </c>
      <c r="C44" t="s">
        <v>332</v>
      </c>
      <c r="D44" t="s">
        <v>129</v>
      </c>
      <c r="E44" s="2" t="s">
        <v>13</v>
      </c>
      <c r="F44" s="2" t="s">
        <v>19</v>
      </c>
      <c r="G44" s="2" t="s">
        <v>29</v>
      </c>
      <c r="H44" s="2" t="s">
        <v>17</v>
      </c>
      <c r="I44" s="2">
        <v>4084</v>
      </c>
      <c r="J44" s="2" t="s">
        <v>14</v>
      </c>
      <c r="K44" s="2">
        <v>522</v>
      </c>
      <c r="L44" s="2">
        <v>0.12781587243080139</v>
      </c>
      <c r="M44" s="6">
        <v>81</v>
      </c>
      <c r="N44" s="2">
        <v>0</v>
      </c>
      <c r="O44" s="2">
        <v>4</v>
      </c>
      <c r="P44" s="2">
        <v>0.14862880110740662</v>
      </c>
      <c r="Q44" s="2" t="s">
        <v>14</v>
      </c>
      <c r="R44">
        <v>57</v>
      </c>
      <c r="S44" s="5">
        <v>45562</v>
      </c>
      <c r="T44">
        <v>607</v>
      </c>
      <c r="U44">
        <v>607</v>
      </c>
      <c r="V44" s="1">
        <v>0.14862879529872675</v>
      </c>
      <c r="W44" t="s">
        <v>14</v>
      </c>
      <c r="X44" t="s">
        <v>14</v>
      </c>
      <c r="Y44" s="1">
        <v>0.14862879529872675</v>
      </c>
      <c r="Z44">
        <v>4084</v>
      </c>
      <c r="AA44">
        <v>81</v>
      </c>
      <c r="AB44">
        <v>0</v>
      </c>
      <c r="AC44">
        <v>4</v>
      </c>
      <c r="AD44">
        <f>I44 * VLOOKUP(C44, '좋아요, 노출 기술통계'!$A$2:$C$9,2, FALSE) + VLOOKUP(C44,'좋아요, 노출 기술통계'!$A$2:$C$9,3,FALSE)</f>
        <v>97.979593999999992</v>
      </c>
      <c r="AE44">
        <f t="shared" si="0"/>
        <v>0.82670275200364685</v>
      </c>
      <c r="AF44" s="13">
        <f t="shared" si="1"/>
        <v>-0.17329724799635315</v>
      </c>
      <c r="AG44" t="str">
        <f>IF(I44 &gt; ($AG$1 * VLOOKUP(C44,'좋아요, 노출 기술통계'!$A$2:$D$9,4,FALSE)), TRUE, "")</f>
        <v/>
      </c>
    </row>
    <row r="45" spans="1:33" x14ac:dyDescent="0.2">
      <c r="A45" t="s">
        <v>277</v>
      </c>
      <c r="B45" t="s">
        <v>372</v>
      </c>
      <c r="C45" t="s">
        <v>128</v>
      </c>
      <c r="D45" t="s">
        <v>129</v>
      </c>
      <c r="E45" s="2" t="s">
        <v>13</v>
      </c>
      <c r="F45" s="2" t="s">
        <v>19</v>
      </c>
      <c r="G45" s="2" t="s">
        <v>96</v>
      </c>
      <c r="H45" s="2" t="s">
        <v>17</v>
      </c>
      <c r="I45" s="2">
        <v>4481</v>
      </c>
      <c r="J45" s="2" t="s">
        <v>14</v>
      </c>
      <c r="K45" s="2">
        <v>63</v>
      </c>
      <c r="L45" s="2">
        <v>1.4059362001717091E-2</v>
      </c>
      <c r="M45" s="6">
        <v>78</v>
      </c>
      <c r="N45" s="2">
        <v>2</v>
      </c>
      <c r="O45" s="2">
        <v>5</v>
      </c>
      <c r="P45" s="2">
        <v>3.3028341829776764E-2</v>
      </c>
      <c r="Q45" s="2" t="s">
        <v>14</v>
      </c>
      <c r="R45">
        <v>104</v>
      </c>
      <c r="S45" s="5">
        <v>45365</v>
      </c>
      <c r="T45">
        <v>148</v>
      </c>
      <c r="U45">
        <v>148</v>
      </c>
      <c r="V45" s="1">
        <v>3.3028341887971435E-2</v>
      </c>
      <c r="W45" t="s">
        <v>14</v>
      </c>
      <c r="X45" t="s">
        <v>14</v>
      </c>
      <c r="Y45" s="1">
        <v>3.3028341887971435E-2</v>
      </c>
      <c r="Z45">
        <v>4481</v>
      </c>
      <c r="AA45">
        <v>78</v>
      </c>
      <c r="AB45">
        <v>2</v>
      </c>
      <c r="AC45">
        <v>5</v>
      </c>
      <c r="AD45">
        <f>I45 * VLOOKUP(C45, '좋아요, 노출 기술통계'!$A$2:$C$9,2, FALSE) + VLOOKUP(C45,'좋아요, 노출 기술통계'!$A$2:$C$9,3,FALSE)</f>
        <v>85.897996000000006</v>
      </c>
      <c r="AE45">
        <f t="shared" si="0"/>
        <v>0.90805378043976714</v>
      </c>
      <c r="AF45" s="13">
        <f t="shared" si="1"/>
        <v>-9.1946219560232856E-2</v>
      </c>
      <c r="AG45" t="str">
        <f>IF(I45 &gt; ($AG$1 * VLOOKUP(C45,'좋아요, 노출 기술통계'!$A$2:$D$9,4,FALSE)), TRUE, "")</f>
        <v/>
      </c>
    </row>
    <row r="46" spans="1:33" x14ac:dyDescent="0.2">
      <c r="A46" t="s">
        <v>306</v>
      </c>
      <c r="B46" t="s">
        <v>373</v>
      </c>
      <c r="C46" t="s">
        <v>143</v>
      </c>
      <c r="D46" t="s">
        <v>129</v>
      </c>
      <c r="E46" s="2" t="s">
        <v>13</v>
      </c>
      <c r="F46" s="2" t="s">
        <v>15</v>
      </c>
      <c r="G46" s="2" t="s">
        <v>108</v>
      </c>
      <c r="H46" s="2" t="s">
        <v>17</v>
      </c>
      <c r="I46" s="2">
        <v>3828</v>
      </c>
      <c r="J46" s="2" t="s">
        <v>14</v>
      </c>
      <c r="K46" s="2">
        <v>1438</v>
      </c>
      <c r="L46" s="2">
        <v>0.37565308809280396</v>
      </c>
      <c r="M46" s="6">
        <v>78</v>
      </c>
      <c r="N46" s="2">
        <v>1</v>
      </c>
      <c r="O46" s="2">
        <v>6</v>
      </c>
      <c r="P46" s="2">
        <v>0.39785787463188171</v>
      </c>
      <c r="Q46" s="2" t="s">
        <v>14</v>
      </c>
      <c r="R46">
        <v>7</v>
      </c>
      <c r="S46" s="5">
        <v>45321</v>
      </c>
      <c r="T46">
        <v>1523</v>
      </c>
      <c r="U46">
        <v>1523</v>
      </c>
      <c r="V46" s="1">
        <v>0.39785788923719956</v>
      </c>
      <c r="W46" t="s">
        <v>14</v>
      </c>
      <c r="X46" t="s">
        <v>14</v>
      </c>
      <c r="Y46" s="1">
        <v>0.39785788923719956</v>
      </c>
      <c r="Z46">
        <v>3828</v>
      </c>
      <c r="AA46" t="s">
        <v>303</v>
      </c>
      <c r="AB46" t="s">
        <v>304</v>
      </c>
      <c r="AC46" t="s">
        <v>305</v>
      </c>
      <c r="AD46">
        <f>I46 * VLOOKUP(C46, '좋아요, 노출 기술통계'!$A$2:$C$9,2, FALSE) + VLOOKUP(C46,'좋아요, 노출 기술통계'!$A$2:$C$9,3,FALSE)</f>
        <v>69.097926000000001</v>
      </c>
      <c r="AE46">
        <f t="shared" si="0"/>
        <v>1.1288327235755238</v>
      </c>
      <c r="AF46" s="13">
        <f t="shared" si="1"/>
        <v>0.12883272357552378</v>
      </c>
      <c r="AG46" t="str">
        <f>IF(I46 &gt; ($AG$1 * VLOOKUP(C46,'좋아요, 노출 기술통계'!$A$2:$D$9,4,FALSE)), TRUE, "")</f>
        <v/>
      </c>
    </row>
    <row r="47" spans="1:33" x14ac:dyDescent="0.2">
      <c r="A47" t="s">
        <v>189</v>
      </c>
      <c r="B47" t="s">
        <v>356</v>
      </c>
      <c r="C47" t="s">
        <v>147</v>
      </c>
      <c r="D47" t="s">
        <v>174</v>
      </c>
      <c r="E47" s="2" t="s">
        <v>13</v>
      </c>
      <c r="F47" s="2" t="s">
        <v>21</v>
      </c>
      <c r="G47" s="2" t="s">
        <v>49</v>
      </c>
      <c r="H47" s="2" t="s">
        <v>17</v>
      </c>
      <c r="I47" s="2">
        <v>5013</v>
      </c>
      <c r="J47" s="2">
        <v>1839</v>
      </c>
      <c r="K47" s="2">
        <v>255</v>
      </c>
      <c r="L47" s="2">
        <v>5.0867743790149689E-2</v>
      </c>
      <c r="M47" s="6">
        <v>76</v>
      </c>
      <c r="N47" s="2">
        <v>0</v>
      </c>
      <c r="O47" s="2">
        <v>3</v>
      </c>
      <c r="P47" s="2">
        <v>6.6626772284507751E-2</v>
      </c>
      <c r="Q47" s="2" t="s">
        <v>27</v>
      </c>
      <c r="R47">
        <v>23</v>
      </c>
      <c r="S47" s="5">
        <v>45492</v>
      </c>
      <c r="T47">
        <v>334</v>
      </c>
      <c r="U47">
        <v>1539.3999999999999</v>
      </c>
      <c r="V47" s="1">
        <v>6.6626770396967877E-2</v>
      </c>
      <c r="W47">
        <v>1839</v>
      </c>
      <c r="X47">
        <v>6</v>
      </c>
      <c r="Y47" s="1">
        <v>0.307081587871534</v>
      </c>
      <c r="Z47">
        <v>5013</v>
      </c>
      <c r="AA47">
        <v>76</v>
      </c>
      <c r="AB47">
        <v>0</v>
      </c>
      <c r="AC47">
        <v>3</v>
      </c>
      <c r="AD47">
        <f>I47 * VLOOKUP(C47, '좋아요, 노출 기술통계'!$A$2:$C$9,2, FALSE) + VLOOKUP(C47,'좋아요, 노출 기술통계'!$A$2:$C$9,3,FALSE)</f>
        <v>84.903351000000001</v>
      </c>
      <c r="AE47">
        <f t="shared" si="0"/>
        <v>0.89513545819881712</v>
      </c>
      <c r="AF47" s="13">
        <f t="shared" si="1"/>
        <v>-0.10486454180118288</v>
      </c>
      <c r="AG47" t="b">
        <f>IF(I47 &gt; ($AG$1 * VLOOKUP(C47,'좋아요, 노출 기술통계'!$A$2:$D$9,4,FALSE)), TRUE, "")</f>
        <v>1</v>
      </c>
    </row>
    <row r="48" spans="1:33" x14ac:dyDescent="0.2">
      <c r="A48" t="s">
        <v>151</v>
      </c>
      <c r="B48" t="s">
        <v>374</v>
      </c>
      <c r="C48" t="s">
        <v>143</v>
      </c>
      <c r="D48" t="s">
        <v>126</v>
      </c>
      <c r="E48" s="2" t="s">
        <v>13</v>
      </c>
      <c r="F48" s="2" t="s">
        <v>15</v>
      </c>
      <c r="G48" s="2" t="s">
        <v>28</v>
      </c>
      <c r="H48" s="2" t="s">
        <v>17</v>
      </c>
      <c r="I48" s="2">
        <v>4335</v>
      </c>
      <c r="J48" s="2" t="s">
        <v>14</v>
      </c>
      <c r="K48" s="2">
        <v>789</v>
      </c>
      <c r="L48" s="2">
        <v>0.18200692534446716</v>
      </c>
      <c r="M48" s="6">
        <v>73</v>
      </c>
      <c r="N48" s="2">
        <v>0</v>
      </c>
      <c r="O48" s="2">
        <v>5</v>
      </c>
      <c r="P48" s="2">
        <v>0.20000000298023224</v>
      </c>
      <c r="Q48" s="2" t="s">
        <v>14</v>
      </c>
      <c r="R48">
        <v>51</v>
      </c>
      <c r="S48" s="5">
        <v>45565</v>
      </c>
      <c r="T48">
        <v>867</v>
      </c>
      <c r="U48">
        <v>867</v>
      </c>
      <c r="V48" s="1">
        <v>0.2</v>
      </c>
      <c r="W48" t="s">
        <v>14</v>
      </c>
      <c r="X48" t="s">
        <v>14</v>
      </c>
      <c r="Y48" s="1">
        <v>0.2</v>
      </c>
      <c r="Z48">
        <v>4335</v>
      </c>
      <c r="AA48" t="s">
        <v>149</v>
      </c>
      <c r="AB48" t="s">
        <v>140</v>
      </c>
      <c r="AC48" t="s">
        <v>150</v>
      </c>
      <c r="AD48">
        <f>I48 * VLOOKUP(C48, '좋아요, 노출 기술통계'!$A$2:$C$9,2, FALSE) + VLOOKUP(C48,'좋아요, 노출 기술통계'!$A$2:$C$9,3,FALSE)</f>
        <v>74.280479999999997</v>
      </c>
      <c r="AE48">
        <f t="shared" si="0"/>
        <v>0.98276155458338454</v>
      </c>
      <c r="AF48" s="13">
        <f t="shared" si="1"/>
        <v>-1.7238445416615455E-2</v>
      </c>
      <c r="AG48" t="b">
        <f>IF(I48 &gt; ($AG$1 * VLOOKUP(C48,'좋아요, 노출 기술통계'!$A$2:$D$9,4,FALSE)), TRUE, "")</f>
        <v>1</v>
      </c>
    </row>
    <row r="49" spans="1:33" x14ac:dyDescent="0.2">
      <c r="A49" t="s">
        <v>173</v>
      </c>
      <c r="B49" t="s">
        <v>375</v>
      </c>
      <c r="C49" t="s">
        <v>147</v>
      </c>
      <c r="D49" t="s">
        <v>174</v>
      </c>
      <c r="E49" s="2" t="s">
        <v>13</v>
      </c>
      <c r="F49" s="2" t="s">
        <v>15</v>
      </c>
      <c r="G49" s="2" t="s">
        <v>34</v>
      </c>
      <c r="H49" s="2" t="s">
        <v>17</v>
      </c>
      <c r="I49" s="2">
        <v>4154</v>
      </c>
      <c r="J49" s="2">
        <v>1590</v>
      </c>
      <c r="K49" s="2">
        <v>221</v>
      </c>
      <c r="L49" s="2">
        <v>5.3201735019683838E-2</v>
      </c>
      <c r="M49" s="6">
        <v>73</v>
      </c>
      <c r="N49" s="2">
        <v>0</v>
      </c>
      <c r="O49" s="2">
        <v>4</v>
      </c>
      <c r="P49" s="2">
        <v>7.1738086640834808E-2</v>
      </c>
      <c r="Q49" s="2" t="s">
        <v>27</v>
      </c>
      <c r="R49">
        <v>17</v>
      </c>
      <c r="S49" s="5">
        <v>45539</v>
      </c>
      <c r="T49">
        <v>298</v>
      </c>
      <c r="U49">
        <v>1340.4</v>
      </c>
      <c r="V49" s="1">
        <v>7.1738083774675013E-2</v>
      </c>
      <c r="W49">
        <v>1590</v>
      </c>
      <c r="X49">
        <v>7</v>
      </c>
      <c r="Y49" s="1">
        <v>0.32267693789118923</v>
      </c>
      <c r="Z49">
        <v>4154</v>
      </c>
      <c r="AA49">
        <v>73</v>
      </c>
      <c r="AB49">
        <v>0</v>
      </c>
      <c r="AC49">
        <v>4</v>
      </c>
      <c r="AD49">
        <f>I49 * VLOOKUP(C49, '좋아요, 노출 기술통계'!$A$2:$C$9,2, FALSE) + VLOOKUP(C49,'좋아요, 노출 기술통계'!$A$2:$C$9,3,FALSE)</f>
        <v>72.986444000000006</v>
      </c>
      <c r="AE49">
        <f t="shared" si="0"/>
        <v>1.0001857331205231</v>
      </c>
      <c r="AF49" s="13">
        <f t="shared" si="1"/>
        <v>1.8573312052305724E-4</v>
      </c>
      <c r="AG49" t="str">
        <f>IF(I49 &gt; ($AG$1 * VLOOKUP(C49,'좋아요, 노출 기술통계'!$A$2:$D$9,4,FALSE)), TRUE, "")</f>
        <v/>
      </c>
    </row>
    <row r="50" spans="1:33" x14ac:dyDescent="0.2">
      <c r="A50" t="s">
        <v>127</v>
      </c>
      <c r="B50" t="s">
        <v>376</v>
      </c>
      <c r="C50" t="s">
        <v>128</v>
      </c>
      <c r="D50" t="s">
        <v>129</v>
      </c>
      <c r="E50" s="2" t="s">
        <v>13</v>
      </c>
      <c r="F50" s="2" t="s">
        <v>19</v>
      </c>
      <c r="G50" s="2" t="s">
        <v>18</v>
      </c>
      <c r="H50" s="2" t="s">
        <v>17</v>
      </c>
      <c r="I50" s="2">
        <v>3276</v>
      </c>
      <c r="J50" s="2" t="s">
        <v>14</v>
      </c>
      <c r="K50" s="2">
        <v>54</v>
      </c>
      <c r="L50" s="2">
        <v>1.6483517363667488E-2</v>
      </c>
      <c r="M50" s="6">
        <v>71</v>
      </c>
      <c r="N50" s="2">
        <v>1</v>
      </c>
      <c r="O50" s="2">
        <v>2</v>
      </c>
      <c r="P50" s="2">
        <v>3.9072040468454361E-2</v>
      </c>
      <c r="Q50" s="2" t="s">
        <v>14</v>
      </c>
      <c r="R50">
        <v>96</v>
      </c>
      <c r="S50" s="5">
        <v>45588</v>
      </c>
      <c r="T50">
        <v>128</v>
      </c>
      <c r="U50">
        <v>128</v>
      </c>
      <c r="V50" s="1">
        <v>3.9072039072039072E-2</v>
      </c>
      <c r="W50" t="s">
        <v>14</v>
      </c>
      <c r="X50" t="s">
        <v>14</v>
      </c>
      <c r="Y50" s="1">
        <v>3.9072039072039072E-2</v>
      </c>
      <c r="Z50">
        <v>3276</v>
      </c>
      <c r="AA50">
        <v>71</v>
      </c>
      <c r="AB50">
        <v>1</v>
      </c>
      <c r="AC50">
        <v>2</v>
      </c>
      <c r="AD50">
        <f>I50 * VLOOKUP(C50, '좋아요, 노출 기술통계'!$A$2:$C$9,2, FALSE) + VLOOKUP(C50,'좋아요, 노출 기술통계'!$A$2:$C$9,3,FALSE)</f>
        <v>59.921811000000005</v>
      </c>
      <c r="AE50">
        <f t="shared" si="0"/>
        <v>1.1848774063253862</v>
      </c>
      <c r="AF50" s="13">
        <f t="shared" si="1"/>
        <v>0.18487740632538618</v>
      </c>
      <c r="AG50" t="str">
        <f>IF(I50 &gt; ($AG$1 * VLOOKUP(C50,'좋아요, 노출 기술통계'!$A$2:$D$9,4,FALSE)), TRUE, "")</f>
        <v/>
      </c>
    </row>
    <row r="51" spans="1:33" x14ac:dyDescent="0.2">
      <c r="A51" t="s">
        <v>163</v>
      </c>
      <c r="B51" t="s">
        <v>377</v>
      </c>
      <c r="C51" t="s">
        <v>164</v>
      </c>
      <c r="D51" t="s">
        <v>120</v>
      </c>
      <c r="E51" s="2" t="s">
        <v>13</v>
      </c>
      <c r="F51" s="2" t="s">
        <v>15</v>
      </c>
      <c r="G51" s="2" t="s">
        <v>32</v>
      </c>
      <c r="H51" s="2" t="s">
        <v>17</v>
      </c>
      <c r="I51" s="2">
        <v>3165</v>
      </c>
      <c r="J51" s="2" t="s">
        <v>14</v>
      </c>
      <c r="K51" s="2">
        <v>81</v>
      </c>
      <c r="L51" s="2">
        <v>2.5592416524887085E-2</v>
      </c>
      <c r="M51" s="6">
        <v>69</v>
      </c>
      <c r="N51" s="2">
        <v>0</v>
      </c>
      <c r="O51" s="2">
        <v>5</v>
      </c>
      <c r="P51" s="2">
        <v>4.8973143100738525E-2</v>
      </c>
      <c r="Q51" s="2" t="s">
        <v>14</v>
      </c>
      <c r="R51">
        <v>82</v>
      </c>
      <c r="S51" s="5">
        <v>45548</v>
      </c>
      <c r="T51">
        <v>155</v>
      </c>
      <c r="U51">
        <v>155</v>
      </c>
      <c r="V51" s="1">
        <v>4.8973143759873619E-2</v>
      </c>
      <c r="W51" t="s">
        <v>14</v>
      </c>
      <c r="X51" t="s">
        <v>14</v>
      </c>
      <c r="Y51" s="1">
        <v>4.8973143759873619E-2</v>
      </c>
      <c r="Z51">
        <v>3165</v>
      </c>
      <c r="AA51" t="s">
        <v>160</v>
      </c>
      <c r="AB51" t="s">
        <v>161</v>
      </c>
      <c r="AC51" t="s">
        <v>162</v>
      </c>
      <c r="AD51">
        <f>I51 * VLOOKUP(C51, '좋아요, 노출 기술통계'!$A$2:$C$9,2, FALSE) + VLOOKUP(C51,'좋아요, 노출 기술통계'!$A$2:$C$9,3,FALSE)</f>
        <v>57.896791000000007</v>
      </c>
      <c r="AE51">
        <f t="shared" si="0"/>
        <v>1.1917758965259402</v>
      </c>
      <c r="AF51" s="13">
        <f t="shared" si="1"/>
        <v>0.19177589652594018</v>
      </c>
      <c r="AG51" t="b">
        <f>IF(I51 &gt; ($AG$1 * VLOOKUP(C51,'좋아요, 노출 기술통계'!$A$2:$D$9,4,FALSE)), TRUE, "")</f>
        <v>1</v>
      </c>
    </row>
    <row r="52" spans="1:33" x14ac:dyDescent="0.2">
      <c r="A52" t="s">
        <v>235</v>
      </c>
      <c r="B52" t="s">
        <v>378</v>
      </c>
      <c r="C52" t="s">
        <v>164</v>
      </c>
      <c r="D52" t="s">
        <v>129</v>
      </c>
      <c r="E52" s="2" t="s">
        <v>13</v>
      </c>
      <c r="F52" s="2" t="s">
        <v>15</v>
      </c>
      <c r="G52" s="2" t="s">
        <v>71</v>
      </c>
      <c r="H52" s="2" t="s">
        <v>17</v>
      </c>
      <c r="I52" s="2">
        <v>3011</v>
      </c>
      <c r="J52" s="2" t="s">
        <v>14</v>
      </c>
      <c r="K52" s="2">
        <v>95</v>
      </c>
      <c r="L52" s="2">
        <v>3.1550981104373932E-2</v>
      </c>
      <c r="M52" s="6">
        <v>69</v>
      </c>
      <c r="N52" s="2">
        <v>0</v>
      </c>
      <c r="O52" s="2">
        <v>10</v>
      </c>
      <c r="P52" s="2">
        <v>5.778811126947403E-2</v>
      </c>
      <c r="Q52" s="2" t="s">
        <v>14</v>
      </c>
      <c r="R52">
        <v>72</v>
      </c>
      <c r="S52" s="5">
        <v>45434</v>
      </c>
      <c r="T52">
        <v>174</v>
      </c>
      <c r="U52">
        <v>174</v>
      </c>
      <c r="V52" s="1">
        <v>5.7788110262371302E-2</v>
      </c>
      <c r="W52" t="s">
        <v>14</v>
      </c>
      <c r="X52" t="s">
        <v>14</v>
      </c>
      <c r="Y52" s="1">
        <v>5.7788110262371302E-2</v>
      </c>
      <c r="Z52">
        <v>3011</v>
      </c>
      <c r="AA52">
        <v>69</v>
      </c>
      <c r="AB52">
        <v>0</v>
      </c>
      <c r="AC52">
        <v>10</v>
      </c>
      <c r="AD52">
        <f>I52 * VLOOKUP(C52, '좋아요, 노출 기술통계'!$A$2:$C$9,2, FALSE) + VLOOKUP(C52,'좋아요, 노출 기술통계'!$A$2:$C$9,3,FALSE)</f>
        <v>57.111545000000007</v>
      </c>
      <c r="AE52">
        <f t="shared" si="0"/>
        <v>1.2081620274849856</v>
      </c>
      <c r="AF52" s="13">
        <f t="shared" si="1"/>
        <v>0.20816202748498558</v>
      </c>
      <c r="AG52" t="b">
        <f>IF(I52 &gt; ($AG$1 * VLOOKUP(C52,'좋아요, 노출 기술통계'!$A$2:$D$9,4,FALSE)), TRUE, "")</f>
        <v>1</v>
      </c>
    </row>
    <row r="53" spans="1:33" x14ac:dyDescent="0.2">
      <c r="A53" t="s">
        <v>214</v>
      </c>
      <c r="B53" t="s">
        <v>379</v>
      </c>
      <c r="C53" t="s">
        <v>143</v>
      </c>
      <c r="D53" t="s">
        <v>129</v>
      </c>
      <c r="E53" s="2" t="s">
        <v>13</v>
      </c>
      <c r="F53" s="2" t="s">
        <v>21</v>
      </c>
      <c r="G53" s="2" t="s">
        <v>57</v>
      </c>
      <c r="H53" s="2" t="s">
        <v>17</v>
      </c>
      <c r="I53" s="2">
        <v>4517</v>
      </c>
      <c r="J53" s="2" t="s">
        <v>14</v>
      </c>
      <c r="K53" s="2">
        <v>1022</v>
      </c>
      <c r="L53" s="2">
        <v>0.22625637054443359</v>
      </c>
      <c r="M53" s="6">
        <v>68</v>
      </c>
      <c r="N53" s="2">
        <v>1</v>
      </c>
      <c r="O53" s="2">
        <v>5</v>
      </c>
      <c r="P53" s="2">
        <v>0.24263891577720642</v>
      </c>
      <c r="Q53" s="2" t="s">
        <v>14</v>
      </c>
      <c r="R53">
        <v>36</v>
      </c>
      <c r="S53" s="5">
        <v>45475</v>
      </c>
      <c r="T53">
        <v>1096</v>
      </c>
      <c r="U53">
        <v>1096</v>
      </c>
      <c r="V53" s="1">
        <v>0.24263891963692716</v>
      </c>
      <c r="W53" t="s">
        <v>14</v>
      </c>
      <c r="X53" t="s">
        <v>14</v>
      </c>
      <c r="Y53" s="1">
        <v>0.24263891963692716</v>
      </c>
      <c r="Z53">
        <v>4517</v>
      </c>
      <c r="AA53" t="s">
        <v>213</v>
      </c>
      <c r="AB53" t="s">
        <v>191</v>
      </c>
      <c r="AC53" t="s">
        <v>197</v>
      </c>
      <c r="AD53">
        <f>I53 * VLOOKUP(C53, '좋아요, 노출 기술통계'!$A$2:$C$9,2, FALSE) + VLOOKUP(C53,'좋아요, 노출 기술통계'!$A$2:$C$9,3,FALSE)</f>
        <v>76.140884</v>
      </c>
      <c r="AE53">
        <f t="shared" si="0"/>
        <v>0.89308130438832312</v>
      </c>
      <c r="AF53" s="13">
        <f t="shared" si="1"/>
        <v>-0.10691869561167688</v>
      </c>
      <c r="AG53" t="b">
        <f>IF(I53 &gt; ($AG$1 * VLOOKUP(C53,'좋아요, 노출 기술통계'!$A$2:$D$9,4,FALSE)), TRUE, "")</f>
        <v>1</v>
      </c>
    </row>
    <row r="54" spans="1:33" x14ac:dyDescent="0.2">
      <c r="A54" t="s">
        <v>233</v>
      </c>
      <c r="B54" t="s">
        <v>380</v>
      </c>
      <c r="C54" t="s">
        <v>332</v>
      </c>
      <c r="D54" t="s">
        <v>129</v>
      </c>
      <c r="E54" s="2" t="s">
        <v>13</v>
      </c>
      <c r="F54" s="2" t="s">
        <v>15</v>
      </c>
      <c r="G54" s="2" t="s">
        <v>69</v>
      </c>
      <c r="H54" s="2" t="s">
        <v>17</v>
      </c>
      <c r="I54" s="2">
        <v>3178</v>
      </c>
      <c r="J54" s="2" t="s">
        <v>14</v>
      </c>
      <c r="K54" s="2">
        <v>407</v>
      </c>
      <c r="L54" s="2">
        <v>0.12806797027587891</v>
      </c>
      <c r="M54" s="6">
        <v>68</v>
      </c>
      <c r="N54" s="2">
        <v>0</v>
      </c>
      <c r="O54" s="2">
        <v>5</v>
      </c>
      <c r="P54" s="2">
        <v>0.15103839337825775</v>
      </c>
      <c r="Q54" s="2" t="s">
        <v>14</v>
      </c>
      <c r="R54">
        <v>56</v>
      </c>
      <c r="S54" s="5">
        <v>45443</v>
      </c>
      <c r="T54">
        <v>480</v>
      </c>
      <c r="U54">
        <v>480</v>
      </c>
      <c r="V54" s="1">
        <v>0.15103838892385149</v>
      </c>
      <c r="W54" t="s">
        <v>14</v>
      </c>
      <c r="X54" t="s">
        <v>14</v>
      </c>
      <c r="Y54" s="1">
        <v>0.15103838892385149</v>
      </c>
      <c r="Z54">
        <v>3178</v>
      </c>
      <c r="AA54">
        <v>68</v>
      </c>
      <c r="AB54">
        <v>0</v>
      </c>
      <c r="AC54">
        <v>5</v>
      </c>
      <c r="AD54">
        <f>I54 * VLOOKUP(C54, '좋아요, 노출 기술통계'!$A$2:$C$9,2, FALSE) + VLOOKUP(C54,'좋아요, 노출 기술통계'!$A$2:$C$9,3,FALSE)</f>
        <v>89.313704000000001</v>
      </c>
      <c r="AE54">
        <f t="shared" si="0"/>
        <v>0.76136132479736818</v>
      </c>
      <c r="AF54" s="13">
        <f t="shared" si="1"/>
        <v>-0.23863867520263182</v>
      </c>
      <c r="AG54" t="str">
        <f>IF(I54 &gt; ($AG$1 * VLOOKUP(C54,'좋아요, 노출 기술통계'!$A$2:$D$9,4,FALSE)), TRUE, "")</f>
        <v/>
      </c>
    </row>
    <row r="55" spans="1:33" x14ac:dyDescent="0.2">
      <c r="A55" t="s">
        <v>189</v>
      </c>
      <c r="B55" t="s">
        <v>356</v>
      </c>
      <c r="C55" t="s">
        <v>147</v>
      </c>
      <c r="D55" t="s">
        <v>174</v>
      </c>
      <c r="E55" s="2" t="s">
        <v>13</v>
      </c>
      <c r="F55" s="2" t="s">
        <v>21</v>
      </c>
      <c r="G55" s="2" t="s">
        <v>74</v>
      </c>
      <c r="H55" s="2" t="s">
        <v>17</v>
      </c>
      <c r="I55" s="2">
        <v>4149</v>
      </c>
      <c r="J55" s="2">
        <v>1415</v>
      </c>
      <c r="K55" s="2">
        <v>254</v>
      </c>
      <c r="L55" s="2">
        <v>6.121956929564476E-2</v>
      </c>
      <c r="M55" s="6">
        <v>67</v>
      </c>
      <c r="N55" s="2">
        <v>1</v>
      </c>
      <c r="O55" s="2">
        <v>3</v>
      </c>
      <c r="P55" s="2">
        <v>7.8332126140594482E-2</v>
      </c>
      <c r="Q55" s="2" t="s">
        <v>27</v>
      </c>
      <c r="R55">
        <v>22</v>
      </c>
      <c r="S55" s="5">
        <v>45436</v>
      </c>
      <c r="T55">
        <v>325</v>
      </c>
      <c r="U55">
        <v>1275.5999999999999</v>
      </c>
      <c r="V55" s="1">
        <v>7.8332128223668349E-2</v>
      </c>
      <c r="W55">
        <v>1415</v>
      </c>
      <c r="X55">
        <v>9</v>
      </c>
      <c r="Y55" s="1">
        <v>0.30744757772957337</v>
      </c>
      <c r="Z55">
        <v>4149</v>
      </c>
      <c r="AA55">
        <v>67</v>
      </c>
      <c r="AB55">
        <v>1</v>
      </c>
      <c r="AC55">
        <v>3</v>
      </c>
      <c r="AD55">
        <f>I55 * VLOOKUP(C55, '좋아요, 노출 기술통계'!$A$2:$C$9,2, FALSE) + VLOOKUP(C55,'좋아요, 노출 기술통계'!$A$2:$C$9,3,FALSE)</f>
        <v>72.917079000000001</v>
      </c>
      <c r="AE55">
        <f t="shared" si="0"/>
        <v>0.91885194688064775</v>
      </c>
      <c r="AF55" s="13">
        <f t="shared" si="1"/>
        <v>-8.1148053119352248E-2</v>
      </c>
      <c r="AG55" t="str">
        <f>IF(I55 &gt; ($AG$1 * VLOOKUP(C55,'좋아요, 노출 기술통계'!$A$2:$D$9,4,FALSE)), TRUE, "")</f>
        <v/>
      </c>
    </row>
    <row r="56" spans="1:33" x14ac:dyDescent="0.2">
      <c r="A56" t="s">
        <v>138</v>
      </c>
      <c r="B56" t="s">
        <v>381</v>
      </c>
      <c r="C56" t="s">
        <v>128</v>
      </c>
      <c r="D56" t="s">
        <v>120</v>
      </c>
      <c r="E56" s="2" t="s">
        <v>13</v>
      </c>
      <c r="F56" s="2" t="s">
        <v>19</v>
      </c>
      <c r="G56" s="2" t="s">
        <v>23</v>
      </c>
      <c r="H56" s="2" t="s">
        <v>17</v>
      </c>
      <c r="I56" s="2">
        <v>3739</v>
      </c>
      <c r="J56" s="2" t="s">
        <v>14</v>
      </c>
      <c r="K56" s="2">
        <v>95</v>
      </c>
      <c r="L56" s="2">
        <v>2.5407863780856133E-2</v>
      </c>
      <c r="M56" s="6">
        <v>63</v>
      </c>
      <c r="N56" s="2">
        <v>1</v>
      </c>
      <c r="O56" s="2">
        <v>6</v>
      </c>
      <c r="P56" s="2">
        <v>4.4129446148872375E-2</v>
      </c>
      <c r="Q56" s="2" t="s">
        <v>14</v>
      </c>
      <c r="R56">
        <v>92</v>
      </c>
      <c r="S56" s="5">
        <v>45575</v>
      </c>
      <c r="T56">
        <v>165</v>
      </c>
      <c r="U56">
        <v>165</v>
      </c>
      <c r="V56" s="1">
        <v>4.4129446376036371E-2</v>
      </c>
      <c r="W56" t="s">
        <v>14</v>
      </c>
      <c r="X56" t="s">
        <v>14</v>
      </c>
      <c r="Y56" s="1">
        <v>4.4129446376036371E-2</v>
      </c>
      <c r="Z56">
        <v>3739</v>
      </c>
      <c r="AA56">
        <v>63</v>
      </c>
      <c r="AB56">
        <v>1</v>
      </c>
      <c r="AC56">
        <v>6</v>
      </c>
      <c r="AD56">
        <f>I56 * VLOOKUP(C56, '좋아요, 노출 기술통계'!$A$2:$C$9,2, FALSE) + VLOOKUP(C56,'좋아요, 노출 기술통계'!$A$2:$C$9,3,FALSE)</f>
        <v>69.902702000000005</v>
      </c>
      <c r="AE56">
        <f t="shared" si="0"/>
        <v>0.90125271552450137</v>
      </c>
      <c r="AF56" s="13">
        <f t="shared" si="1"/>
        <v>-9.8747284475498631E-2</v>
      </c>
      <c r="AG56" t="str">
        <f>IF(I56 &gt; ($AG$1 * VLOOKUP(C56,'좋아요, 노출 기술통계'!$A$2:$D$9,4,FALSE)), TRUE, "")</f>
        <v/>
      </c>
    </row>
    <row r="57" spans="1:33" x14ac:dyDescent="0.2">
      <c r="A57" t="s">
        <v>192</v>
      </c>
      <c r="B57" t="s">
        <v>382</v>
      </c>
      <c r="C57" t="s">
        <v>143</v>
      </c>
      <c r="D57" t="s">
        <v>126</v>
      </c>
      <c r="E57" s="2" t="s">
        <v>13</v>
      </c>
      <c r="F57" s="2" t="s">
        <v>21</v>
      </c>
      <c r="G57" s="2" t="s">
        <v>75</v>
      </c>
      <c r="H57" s="2" t="s">
        <v>17</v>
      </c>
      <c r="I57" s="2">
        <v>3430</v>
      </c>
      <c r="J57" s="2" t="s">
        <v>14</v>
      </c>
      <c r="K57" s="2">
        <v>825</v>
      </c>
      <c r="L57" s="2">
        <v>0.2405247837305069</v>
      </c>
      <c r="M57" s="6">
        <v>62</v>
      </c>
      <c r="N57" s="2">
        <v>0</v>
      </c>
      <c r="O57" s="2">
        <v>3</v>
      </c>
      <c r="P57" s="2">
        <v>0.2594752311706543</v>
      </c>
      <c r="Q57" s="2" t="s">
        <v>14</v>
      </c>
      <c r="R57">
        <v>30</v>
      </c>
      <c r="S57" s="5">
        <v>45435</v>
      </c>
      <c r="T57">
        <v>890</v>
      </c>
      <c r="U57">
        <v>890</v>
      </c>
      <c r="V57" s="1">
        <v>0.25947521865889212</v>
      </c>
      <c r="W57" t="s">
        <v>14</v>
      </c>
      <c r="X57" t="s">
        <v>14</v>
      </c>
      <c r="Y57" s="1">
        <v>0.25947521865889212</v>
      </c>
      <c r="Z57">
        <v>3430</v>
      </c>
      <c r="AA57">
        <v>62</v>
      </c>
      <c r="AB57">
        <v>0</v>
      </c>
      <c r="AC57">
        <v>3</v>
      </c>
      <c r="AD57">
        <f>I57 * VLOOKUP(C57, '좋아요, 노출 기술통계'!$A$2:$C$9,2, FALSE) + VLOOKUP(C57,'좋아요, 노출 기술통계'!$A$2:$C$9,3,FALSE)</f>
        <v>65.029570000000007</v>
      </c>
      <c r="AE57">
        <f t="shared" si="0"/>
        <v>0.95341242453240882</v>
      </c>
      <c r="AF57" s="13">
        <f t="shared" si="1"/>
        <v>-4.658757546759118E-2</v>
      </c>
      <c r="AG57" t="str">
        <f>IF(I57 &gt; ($AG$1 * VLOOKUP(C57,'좋아요, 노출 기술통계'!$A$2:$D$9,4,FALSE)), TRUE, "")</f>
        <v/>
      </c>
    </row>
    <row r="58" spans="1:33" x14ac:dyDescent="0.2">
      <c r="A58" t="s">
        <v>165</v>
      </c>
      <c r="B58" t="s">
        <v>383</v>
      </c>
      <c r="C58" t="s">
        <v>164</v>
      </c>
      <c r="D58" t="s">
        <v>120</v>
      </c>
      <c r="E58" s="2" t="s">
        <v>13</v>
      </c>
      <c r="F58" s="2" t="s">
        <v>15</v>
      </c>
      <c r="G58" s="2" t="s">
        <v>32</v>
      </c>
      <c r="H58" s="2" t="s">
        <v>17</v>
      </c>
      <c r="I58" s="2">
        <v>4169</v>
      </c>
      <c r="J58" s="2" t="s">
        <v>14</v>
      </c>
      <c r="K58" s="2">
        <v>151</v>
      </c>
      <c r="L58" s="2">
        <v>3.621971607208252E-2</v>
      </c>
      <c r="M58" s="6">
        <v>61</v>
      </c>
      <c r="N58" s="2">
        <v>2</v>
      </c>
      <c r="O58" s="2">
        <v>4</v>
      </c>
      <c r="P58" s="2">
        <v>5.2290719002485275E-2</v>
      </c>
      <c r="Q58" s="2" t="s">
        <v>14</v>
      </c>
      <c r="R58">
        <v>76</v>
      </c>
      <c r="S58" s="5">
        <v>45548</v>
      </c>
      <c r="T58">
        <v>218</v>
      </c>
      <c r="U58">
        <v>218</v>
      </c>
      <c r="V58" s="1">
        <v>5.2290717198368912E-2</v>
      </c>
      <c r="W58" t="s">
        <v>14</v>
      </c>
      <c r="X58" t="s">
        <v>14</v>
      </c>
      <c r="Y58" s="1">
        <v>5.2290717198368912E-2</v>
      </c>
      <c r="Z58">
        <v>4169</v>
      </c>
      <c r="AA58">
        <v>61</v>
      </c>
      <c r="AB58">
        <v>2</v>
      </c>
      <c r="AC58">
        <v>4</v>
      </c>
      <c r="AD58">
        <f>I58 * VLOOKUP(C58, '좋아요, 노출 기술통계'!$A$2:$C$9,2, FALSE) + VLOOKUP(C58,'좋아요, 노출 기술통계'!$A$2:$C$9,3,FALSE)</f>
        <v>63.016187000000002</v>
      </c>
      <c r="AE58">
        <f t="shared" si="0"/>
        <v>0.96800525236476143</v>
      </c>
      <c r="AF58" s="13">
        <f t="shared" si="1"/>
        <v>-3.1994747635238574E-2</v>
      </c>
      <c r="AG58" t="b">
        <f>IF(I58 &gt; ($AG$1 * VLOOKUP(C58,'좋아요, 노출 기술통계'!$A$2:$D$9,4,FALSE)), TRUE, "")</f>
        <v>1</v>
      </c>
    </row>
    <row r="59" spans="1:33" x14ac:dyDescent="0.2">
      <c r="A59" t="s">
        <v>145</v>
      </c>
      <c r="B59" t="s">
        <v>384</v>
      </c>
      <c r="C59" t="s">
        <v>128</v>
      </c>
      <c r="D59" t="s">
        <v>129</v>
      </c>
      <c r="E59" s="2" t="s">
        <v>13</v>
      </c>
      <c r="F59" s="2" t="s">
        <v>19</v>
      </c>
      <c r="G59" s="2" t="s">
        <v>25</v>
      </c>
      <c r="H59" s="2" t="s">
        <v>17</v>
      </c>
      <c r="I59" s="2">
        <v>2697</v>
      </c>
      <c r="J59" s="2" t="s">
        <v>14</v>
      </c>
      <c r="K59" s="2">
        <v>396</v>
      </c>
      <c r="L59" s="2">
        <v>0.14682981371879578</v>
      </c>
      <c r="M59" s="6">
        <v>60</v>
      </c>
      <c r="N59" s="2">
        <v>0</v>
      </c>
      <c r="O59" s="2">
        <v>3</v>
      </c>
      <c r="P59" s="2">
        <v>0.17018909752368927</v>
      </c>
      <c r="Q59" s="2" t="s">
        <v>14</v>
      </c>
      <c r="R59">
        <v>55</v>
      </c>
      <c r="S59" s="5">
        <v>45572</v>
      </c>
      <c r="T59">
        <v>459</v>
      </c>
      <c r="U59">
        <v>459</v>
      </c>
      <c r="V59" s="1">
        <v>0.17018909899888765</v>
      </c>
      <c r="W59" t="s">
        <v>14</v>
      </c>
      <c r="X59" t="s">
        <v>14</v>
      </c>
      <c r="Y59" s="1">
        <v>0.17018909899888765</v>
      </c>
      <c r="Z59">
        <v>2697</v>
      </c>
      <c r="AA59">
        <v>60</v>
      </c>
      <c r="AB59">
        <v>0</v>
      </c>
      <c r="AC59">
        <v>3</v>
      </c>
      <c r="AD59">
        <f>I59 * VLOOKUP(C59, '좋아요, 노출 기술통계'!$A$2:$C$9,2, FALSE) + VLOOKUP(C59,'좋아요, 노출 기술통계'!$A$2:$C$9,3,FALSE)</f>
        <v>47.440308000000002</v>
      </c>
      <c r="AE59">
        <f t="shared" si="0"/>
        <v>1.264747269347408</v>
      </c>
      <c r="AF59" s="13">
        <f t="shared" si="1"/>
        <v>0.264747269347408</v>
      </c>
      <c r="AG59" t="str">
        <f>IF(I59 &gt; ($AG$1 * VLOOKUP(C59,'좋아요, 노출 기술통계'!$A$2:$D$9,4,FALSE)), TRUE, "")</f>
        <v/>
      </c>
    </row>
    <row r="60" spans="1:33" x14ac:dyDescent="0.2">
      <c r="A60" t="s">
        <v>288</v>
      </c>
      <c r="B60" t="s">
        <v>385</v>
      </c>
      <c r="C60" t="s">
        <v>241</v>
      </c>
      <c r="D60" t="s">
        <v>126</v>
      </c>
      <c r="E60" s="2" t="s">
        <v>13</v>
      </c>
      <c r="F60" s="2" t="s">
        <v>15</v>
      </c>
      <c r="G60" s="2" t="s">
        <v>101</v>
      </c>
      <c r="H60" s="2" t="s">
        <v>17</v>
      </c>
      <c r="I60" s="2">
        <v>3562</v>
      </c>
      <c r="J60" s="2">
        <v>996</v>
      </c>
      <c r="K60" s="2">
        <v>87</v>
      </c>
      <c r="L60" s="2">
        <v>2.4424480274319649E-2</v>
      </c>
      <c r="M60" s="6">
        <v>60</v>
      </c>
      <c r="N60" s="2">
        <v>0</v>
      </c>
      <c r="O60" s="2">
        <v>6</v>
      </c>
      <c r="P60" s="2">
        <v>4.2953398078680038E-2</v>
      </c>
      <c r="Q60" s="2" t="s">
        <v>27</v>
      </c>
      <c r="R60">
        <v>45</v>
      </c>
      <c r="S60" s="5">
        <v>45345</v>
      </c>
      <c r="T60">
        <v>153</v>
      </c>
      <c r="U60">
        <v>785.4</v>
      </c>
      <c r="V60" s="1">
        <v>4.2953396967995508E-2</v>
      </c>
      <c r="W60">
        <v>996</v>
      </c>
      <c r="X60">
        <v>11</v>
      </c>
      <c r="Y60" s="1">
        <v>0.22049410443571027</v>
      </c>
      <c r="Z60">
        <v>3562</v>
      </c>
      <c r="AA60">
        <v>60</v>
      </c>
      <c r="AB60">
        <v>0</v>
      </c>
      <c r="AC60">
        <v>6</v>
      </c>
      <c r="AD60">
        <f>I60 * VLOOKUP(C60, '좋아요, 노출 기술통계'!$A$2:$C$9,2, FALSE) + VLOOKUP(C60,'좋아요, 노출 기술통계'!$A$2:$C$9,3,FALSE)</f>
        <v>62.821083999999992</v>
      </c>
      <c r="AE60">
        <f t="shared" si="0"/>
        <v>0.95509335687362551</v>
      </c>
      <c r="AF60" s="13">
        <f t="shared" si="1"/>
        <v>-4.490664312637449E-2</v>
      </c>
      <c r="AG60" t="b">
        <f>IF(I60 &gt; ($AG$1 * VLOOKUP(C60,'좋아요, 노출 기술통계'!$A$2:$D$9,4,FALSE)), TRUE, "")</f>
        <v>1</v>
      </c>
    </row>
    <row r="61" spans="1:33" x14ac:dyDescent="0.2">
      <c r="A61" t="s">
        <v>124</v>
      </c>
      <c r="B61" t="s">
        <v>386</v>
      </c>
      <c r="C61" t="s">
        <v>125</v>
      </c>
      <c r="D61" t="s">
        <v>126</v>
      </c>
      <c r="E61" s="2" t="s">
        <v>13</v>
      </c>
      <c r="F61" s="2" t="s">
        <v>15</v>
      </c>
      <c r="G61" s="2" t="s">
        <v>18</v>
      </c>
      <c r="H61" s="2" t="s">
        <v>17</v>
      </c>
      <c r="I61" s="2">
        <v>2258</v>
      </c>
      <c r="J61" s="2" t="s">
        <v>14</v>
      </c>
      <c r="K61" s="2">
        <v>387</v>
      </c>
      <c r="L61" s="2">
        <v>0.17139060795307159</v>
      </c>
      <c r="M61" s="6">
        <v>59</v>
      </c>
      <c r="N61" s="2">
        <v>0</v>
      </c>
      <c r="O61" s="2">
        <v>8</v>
      </c>
      <c r="P61" s="2">
        <v>0.2010628879070282</v>
      </c>
      <c r="Q61" s="2" t="s">
        <v>14</v>
      </c>
      <c r="R61">
        <v>50</v>
      </c>
      <c r="S61" s="5">
        <v>45588</v>
      </c>
      <c r="T61">
        <v>454</v>
      </c>
      <c r="U61">
        <v>454</v>
      </c>
      <c r="V61" s="1">
        <v>0.20106288751107174</v>
      </c>
      <c r="W61" t="s">
        <v>14</v>
      </c>
      <c r="X61" t="s">
        <v>14</v>
      </c>
      <c r="Y61" s="1">
        <v>0.20106288751107174</v>
      </c>
      <c r="Z61">
        <v>2258</v>
      </c>
      <c r="AA61" t="s">
        <v>121</v>
      </c>
      <c r="AB61" t="s">
        <v>122</v>
      </c>
      <c r="AC61" t="s">
        <v>123</v>
      </c>
      <c r="AD61">
        <f>I61 * VLOOKUP(C61, '좋아요, 노출 기술통계'!$A$2:$C$9,2, FALSE) + VLOOKUP(C61,'좋아요, 노출 기술통계'!$A$2:$C$9,3,FALSE)</f>
        <v>83.607844999999998</v>
      </c>
      <c r="AE61">
        <f t="shared" si="0"/>
        <v>0.70567540641670645</v>
      </c>
      <c r="AF61" s="13">
        <f t="shared" si="1"/>
        <v>-0.29432459358329355</v>
      </c>
      <c r="AG61" t="str">
        <f>IF(I61 &gt; ($AG$1 * VLOOKUP(C61,'좋아요, 노출 기술통계'!$A$2:$D$9,4,FALSE)), TRUE, "")</f>
        <v/>
      </c>
    </row>
    <row r="62" spans="1:33" x14ac:dyDescent="0.2">
      <c r="A62" t="s">
        <v>264</v>
      </c>
      <c r="B62" t="s">
        <v>387</v>
      </c>
      <c r="C62" t="s">
        <v>164</v>
      </c>
      <c r="D62" t="s">
        <v>126</v>
      </c>
      <c r="E62" s="2" t="s">
        <v>13</v>
      </c>
      <c r="F62" s="2" t="s">
        <v>15</v>
      </c>
      <c r="G62" s="2" t="s">
        <v>86</v>
      </c>
      <c r="H62" s="2" t="s">
        <v>17</v>
      </c>
      <c r="I62" s="2">
        <v>2888</v>
      </c>
      <c r="J62" s="2" t="s">
        <v>14</v>
      </c>
      <c r="K62" s="2">
        <v>70</v>
      </c>
      <c r="L62" s="2">
        <v>2.4238226935267448E-2</v>
      </c>
      <c r="M62" s="6">
        <v>59</v>
      </c>
      <c r="N62" s="2">
        <v>2</v>
      </c>
      <c r="O62" s="2">
        <v>5</v>
      </c>
      <c r="P62" s="2">
        <v>4.7091413289308548E-2</v>
      </c>
      <c r="Q62" s="2" t="s">
        <v>14</v>
      </c>
      <c r="R62">
        <v>86</v>
      </c>
      <c r="S62" s="5">
        <v>45397</v>
      </c>
      <c r="T62">
        <v>136</v>
      </c>
      <c r="U62">
        <v>136</v>
      </c>
      <c r="V62" s="1">
        <v>4.7091412742382273E-2</v>
      </c>
      <c r="W62" t="s">
        <v>14</v>
      </c>
      <c r="X62" t="s">
        <v>14</v>
      </c>
      <c r="Y62" s="1">
        <v>4.7091412742382273E-2</v>
      </c>
      <c r="Z62">
        <v>2888</v>
      </c>
      <c r="AA62" t="s">
        <v>263</v>
      </c>
      <c r="AB62" t="s">
        <v>179</v>
      </c>
      <c r="AC62" t="s">
        <v>162</v>
      </c>
      <c r="AD62">
        <f>I62 * VLOOKUP(C62, '좋아요, 노출 기술통계'!$A$2:$C$9,2, FALSE) + VLOOKUP(C62,'좋아요, 노출 기술통계'!$A$2:$C$9,3,FALSE)</f>
        <v>56.484368000000003</v>
      </c>
      <c r="AE62">
        <f t="shared" si="0"/>
        <v>1.0445367822828433</v>
      </c>
      <c r="AF62" s="13">
        <f t="shared" si="1"/>
        <v>4.4536782282843301E-2</v>
      </c>
      <c r="AG62" t="b">
        <f>IF(I62 &gt; ($AG$1 * VLOOKUP(C62,'좋아요, 노출 기술통계'!$A$2:$D$9,4,FALSE)), TRUE, "")</f>
        <v>1</v>
      </c>
    </row>
    <row r="63" spans="1:33" x14ac:dyDescent="0.2">
      <c r="A63" t="s">
        <v>314</v>
      </c>
      <c r="B63" t="s">
        <v>388</v>
      </c>
      <c r="C63" t="s">
        <v>128</v>
      </c>
      <c r="D63" t="s">
        <v>129</v>
      </c>
      <c r="E63" s="2" t="s">
        <v>13</v>
      </c>
      <c r="F63" s="2" t="s">
        <v>19</v>
      </c>
      <c r="G63" s="2" t="s">
        <v>113</v>
      </c>
      <c r="H63" s="2" t="s">
        <v>17</v>
      </c>
      <c r="I63" s="2">
        <v>2508</v>
      </c>
      <c r="J63" s="2" t="s">
        <v>14</v>
      </c>
      <c r="K63" s="2">
        <v>65</v>
      </c>
      <c r="L63" s="2">
        <v>2.5917066261172295E-2</v>
      </c>
      <c r="M63" s="6">
        <v>59</v>
      </c>
      <c r="N63" s="2">
        <v>0</v>
      </c>
      <c r="O63" s="2">
        <v>7</v>
      </c>
      <c r="P63" s="2">
        <v>5.2232854068279266E-2</v>
      </c>
      <c r="Q63" s="2" t="s">
        <v>14</v>
      </c>
      <c r="R63">
        <v>77</v>
      </c>
      <c r="S63" s="5">
        <v>45296</v>
      </c>
      <c r="T63">
        <v>131</v>
      </c>
      <c r="U63">
        <v>131</v>
      </c>
      <c r="V63" s="1">
        <v>5.2232854864433811E-2</v>
      </c>
      <c r="W63" t="s">
        <v>14</v>
      </c>
      <c r="X63" t="s">
        <v>14</v>
      </c>
      <c r="Y63" s="1">
        <v>5.2232854864433811E-2</v>
      </c>
      <c r="Z63">
        <v>2508</v>
      </c>
      <c r="AA63">
        <v>59</v>
      </c>
      <c r="AB63">
        <v>0</v>
      </c>
      <c r="AC63">
        <v>7</v>
      </c>
      <c r="AD63">
        <f>I63 * VLOOKUP(C63, '좋아요, 노출 기술통계'!$A$2:$C$9,2, FALSE) + VLOOKUP(C63,'좋아요, 노출 기술통계'!$A$2:$C$9,3,FALSE)</f>
        <v>43.366035000000004</v>
      </c>
      <c r="AE63">
        <f t="shared" si="0"/>
        <v>1.360511746116517</v>
      </c>
      <c r="AF63" s="13">
        <f t="shared" si="1"/>
        <v>0.36051174611651704</v>
      </c>
      <c r="AG63" t="str">
        <f>IF(I63 &gt; ($AG$1 * VLOOKUP(C63,'좋아요, 노출 기술통계'!$A$2:$D$9,4,FALSE)), TRUE, "")</f>
        <v/>
      </c>
    </row>
    <row r="64" spans="1:33" x14ac:dyDescent="0.2">
      <c r="A64" t="s">
        <v>251</v>
      </c>
      <c r="B64" t="s">
        <v>389</v>
      </c>
      <c r="C64" t="s">
        <v>164</v>
      </c>
      <c r="D64" t="s">
        <v>120</v>
      </c>
      <c r="E64" s="2" t="s">
        <v>13</v>
      </c>
      <c r="F64" s="2" t="s">
        <v>15</v>
      </c>
      <c r="G64" s="2" t="s">
        <v>79</v>
      </c>
      <c r="H64" s="2" t="s">
        <v>17</v>
      </c>
      <c r="I64" s="2">
        <v>3222</v>
      </c>
      <c r="J64" s="2" t="s">
        <v>14</v>
      </c>
      <c r="K64" s="2">
        <v>74</v>
      </c>
      <c r="L64" s="2">
        <v>2.2967102006077766E-2</v>
      </c>
      <c r="M64" s="6">
        <v>58</v>
      </c>
      <c r="N64" s="2">
        <v>0</v>
      </c>
      <c r="O64" s="2">
        <v>19</v>
      </c>
      <c r="P64" s="2">
        <v>4.6865299344062805E-2</v>
      </c>
      <c r="Q64" s="2" t="s">
        <v>14</v>
      </c>
      <c r="R64">
        <v>87</v>
      </c>
      <c r="S64" s="5">
        <v>45415</v>
      </c>
      <c r="T64">
        <v>151</v>
      </c>
      <c r="U64">
        <v>151</v>
      </c>
      <c r="V64" s="1">
        <v>4.6865301055245188E-2</v>
      </c>
      <c r="W64" t="s">
        <v>14</v>
      </c>
      <c r="X64" t="s">
        <v>14</v>
      </c>
      <c r="Y64" s="1">
        <v>4.6865301055245188E-2</v>
      </c>
      <c r="Z64">
        <v>3222</v>
      </c>
      <c r="AA64" t="s">
        <v>248</v>
      </c>
      <c r="AB64" t="s">
        <v>249</v>
      </c>
      <c r="AC64" t="s">
        <v>250</v>
      </c>
      <c r="AD64">
        <f>I64 * VLOOKUP(C64, '좋아요, 노출 기술통계'!$A$2:$C$9,2, FALSE) + VLOOKUP(C64,'좋아요, 노출 기술통계'!$A$2:$C$9,3,FALSE)</f>
        <v>58.187434000000003</v>
      </c>
      <c r="AE64">
        <f t="shared" si="0"/>
        <v>0.99677878904232131</v>
      </c>
      <c r="AF64" s="13">
        <f t="shared" si="1"/>
        <v>-3.2212109576786885E-3</v>
      </c>
      <c r="AG64" t="b">
        <f>IF(I64 &gt; ($AG$1 * VLOOKUP(C64,'좋아요, 노출 기술통계'!$A$2:$D$9,4,FALSE)), TRUE, "")</f>
        <v>1</v>
      </c>
    </row>
    <row r="65" spans="1:33" x14ac:dyDescent="0.2">
      <c r="A65" t="s">
        <v>134</v>
      </c>
      <c r="B65" t="s">
        <v>390</v>
      </c>
      <c r="C65" t="s">
        <v>164</v>
      </c>
      <c r="D65" t="s">
        <v>126</v>
      </c>
      <c r="E65" s="2" t="s">
        <v>13</v>
      </c>
      <c r="F65" s="2" t="s">
        <v>21</v>
      </c>
      <c r="G65" s="2" t="s">
        <v>22</v>
      </c>
      <c r="H65" s="2" t="s">
        <v>17</v>
      </c>
      <c r="I65" s="2">
        <v>2263</v>
      </c>
      <c r="J65" s="2" t="s">
        <v>14</v>
      </c>
      <c r="K65" s="2">
        <v>99</v>
      </c>
      <c r="L65" s="2">
        <v>4.374723881483078E-2</v>
      </c>
      <c r="M65" s="6">
        <v>57</v>
      </c>
      <c r="N65" s="2">
        <v>0</v>
      </c>
      <c r="O65" s="2">
        <v>4</v>
      </c>
      <c r="P65" s="2">
        <v>7.0702604949474335E-2</v>
      </c>
      <c r="Q65" s="2" t="s">
        <v>14</v>
      </c>
      <c r="R65">
        <v>67</v>
      </c>
      <c r="S65" s="5">
        <v>45580</v>
      </c>
      <c r="T65">
        <v>160</v>
      </c>
      <c r="U65">
        <v>160</v>
      </c>
      <c r="V65" s="1">
        <v>7.0702607158638978E-2</v>
      </c>
      <c r="W65" t="s">
        <v>14</v>
      </c>
      <c r="X65" t="s">
        <v>14</v>
      </c>
      <c r="Y65" s="1">
        <v>7.0702607158638978E-2</v>
      </c>
      <c r="Z65">
        <v>2263</v>
      </c>
      <c r="AA65" t="s">
        <v>131</v>
      </c>
      <c r="AB65" t="s">
        <v>132</v>
      </c>
      <c r="AC65" t="s">
        <v>133</v>
      </c>
      <c r="AD65">
        <f>I65 * VLOOKUP(C65, '좋아요, 노출 기술통계'!$A$2:$C$9,2, FALSE) + VLOOKUP(C65,'좋아요, 노출 기술통계'!$A$2:$C$9,3,FALSE)</f>
        <v>53.297493000000003</v>
      </c>
      <c r="AE65">
        <f t="shared" si="0"/>
        <v>1.0694686896436199</v>
      </c>
      <c r="AF65" s="13">
        <f t="shared" si="1"/>
        <v>6.9468689643619852E-2</v>
      </c>
      <c r="AG65" t="str">
        <f>IF(I65 &gt; ($AG$1 * VLOOKUP(C65,'좋아요, 노출 기술통계'!$A$2:$D$9,4,FALSE)), TRUE, "")</f>
        <v/>
      </c>
    </row>
    <row r="66" spans="1:33" x14ac:dyDescent="0.2">
      <c r="A66" t="s">
        <v>235</v>
      </c>
      <c r="B66" t="s">
        <v>378</v>
      </c>
      <c r="C66" t="s">
        <v>164</v>
      </c>
      <c r="D66" t="s">
        <v>129</v>
      </c>
      <c r="E66" s="2" t="s">
        <v>13</v>
      </c>
      <c r="F66" s="2" t="s">
        <v>19</v>
      </c>
      <c r="G66" s="2" t="s">
        <v>71</v>
      </c>
      <c r="H66" s="2" t="s">
        <v>17</v>
      </c>
      <c r="I66" s="2">
        <v>2636</v>
      </c>
      <c r="J66" s="2" t="s">
        <v>14</v>
      </c>
      <c r="K66" s="2">
        <v>67</v>
      </c>
      <c r="L66" s="2">
        <v>2.5417298078536987E-2</v>
      </c>
      <c r="M66" s="6">
        <v>57</v>
      </c>
      <c r="N66" s="2">
        <v>0</v>
      </c>
      <c r="O66" s="2">
        <v>4</v>
      </c>
      <c r="P66" s="2">
        <v>4.8558421432971954E-2</v>
      </c>
      <c r="Q66" s="2" t="s">
        <v>14</v>
      </c>
      <c r="R66">
        <v>83</v>
      </c>
      <c r="S66" s="5">
        <v>45434</v>
      </c>
      <c r="T66">
        <v>128</v>
      </c>
      <c r="U66">
        <v>128</v>
      </c>
      <c r="V66" s="1">
        <v>4.8558421851289835E-2</v>
      </c>
      <c r="W66" t="s">
        <v>14</v>
      </c>
      <c r="X66" t="s">
        <v>14</v>
      </c>
      <c r="Y66" s="1">
        <v>4.8558421851289835E-2</v>
      </c>
      <c r="Z66">
        <v>2636</v>
      </c>
      <c r="AA66">
        <v>57</v>
      </c>
      <c r="AB66">
        <v>0</v>
      </c>
      <c r="AC66">
        <v>4</v>
      </c>
      <c r="AD66">
        <f>I66 * VLOOKUP(C66, '좋아요, 노출 기술통계'!$A$2:$C$9,2, FALSE) + VLOOKUP(C66,'좋아요, 노출 기술통계'!$A$2:$C$9,3,FALSE)</f>
        <v>55.199420000000003</v>
      </c>
      <c r="AE66">
        <f t="shared" si="0"/>
        <v>1.0326195456401535</v>
      </c>
      <c r="AF66" s="13">
        <f t="shared" si="1"/>
        <v>3.2619545640153458E-2</v>
      </c>
      <c r="AG66" t="str">
        <f>IF(I66 &gt; ($AG$1 * VLOOKUP(C66,'좋아요, 노출 기술통계'!$A$2:$D$9,4,FALSE)), TRUE, "")</f>
        <v/>
      </c>
    </row>
    <row r="67" spans="1:33" x14ac:dyDescent="0.2">
      <c r="A67" t="s">
        <v>142</v>
      </c>
      <c r="B67" t="s">
        <v>391</v>
      </c>
      <c r="C67" t="s">
        <v>143</v>
      </c>
      <c r="D67" t="s">
        <v>126</v>
      </c>
      <c r="E67" s="2" t="s">
        <v>13</v>
      </c>
      <c r="F67" s="2" t="s">
        <v>15</v>
      </c>
      <c r="G67" s="2" t="s">
        <v>23</v>
      </c>
      <c r="H67" s="2" t="s">
        <v>17</v>
      </c>
      <c r="I67" s="2">
        <v>2618</v>
      </c>
      <c r="J67" s="2" t="s">
        <v>14</v>
      </c>
      <c r="K67" s="2">
        <v>575</v>
      </c>
      <c r="L67" s="2">
        <v>0.2196333110332489</v>
      </c>
      <c r="M67" s="6">
        <v>56</v>
      </c>
      <c r="N67" s="2">
        <v>0</v>
      </c>
      <c r="O67" s="2">
        <v>3</v>
      </c>
      <c r="P67" s="2">
        <v>0.242169588804245</v>
      </c>
      <c r="Q67" s="2" t="s">
        <v>14</v>
      </c>
      <c r="R67">
        <v>37</v>
      </c>
      <c r="S67" s="5">
        <v>45575</v>
      </c>
      <c r="T67">
        <v>634</v>
      </c>
      <c r="U67">
        <v>634</v>
      </c>
      <c r="V67" s="1">
        <v>0.24216959511077157</v>
      </c>
      <c r="W67" t="s">
        <v>14</v>
      </c>
      <c r="X67" t="s">
        <v>14</v>
      </c>
      <c r="Y67" s="1">
        <v>0.24216959511077157</v>
      </c>
      <c r="Z67">
        <v>2618</v>
      </c>
      <c r="AA67" t="s">
        <v>139</v>
      </c>
      <c r="AB67" t="s">
        <v>140</v>
      </c>
      <c r="AC67" t="s">
        <v>141</v>
      </c>
      <c r="AD67">
        <f>I67 * VLOOKUP(C67, '좋아요, 노출 기술통계'!$A$2:$C$9,2, FALSE) + VLOOKUP(C67,'좋아요, 노출 기술통계'!$A$2:$C$9,3,FALSE)</f>
        <v>56.729306000000001</v>
      </c>
      <c r="AE67">
        <f t="shared" ref="AE67:AE112" si="2">M67/AD67</f>
        <v>0.98714410502395356</v>
      </c>
      <c r="AF67" s="13">
        <f t="shared" ref="AF67:AF112" si="3">AE67 - 1</f>
        <v>-1.2855894976046445E-2</v>
      </c>
      <c r="AG67" t="str">
        <f>IF(I67 &gt; ($AG$1 * VLOOKUP(C67,'좋아요, 노출 기술통계'!$A$2:$D$9,4,FALSE)), TRUE, "")</f>
        <v/>
      </c>
    </row>
    <row r="68" spans="1:33" x14ac:dyDescent="0.2">
      <c r="A68" t="s">
        <v>134</v>
      </c>
      <c r="B68" t="s">
        <v>390</v>
      </c>
      <c r="C68" t="s">
        <v>164</v>
      </c>
      <c r="D68" t="s">
        <v>126</v>
      </c>
      <c r="E68" s="2" t="s">
        <v>13</v>
      </c>
      <c r="F68" s="2" t="s">
        <v>21</v>
      </c>
      <c r="G68" s="2" t="s">
        <v>40</v>
      </c>
      <c r="H68" s="2" t="s">
        <v>17</v>
      </c>
      <c r="I68" s="2">
        <v>2147</v>
      </c>
      <c r="J68" s="2" t="s">
        <v>14</v>
      </c>
      <c r="K68" s="2">
        <v>50</v>
      </c>
      <c r="L68" s="2">
        <v>2.3288309574127197E-2</v>
      </c>
      <c r="M68" s="6">
        <v>56</v>
      </c>
      <c r="N68" s="2">
        <v>0</v>
      </c>
      <c r="O68" s="2">
        <v>2</v>
      </c>
      <c r="P68" s="2">
        <v>5.0302747637033463E-2</v>
      </c>
      <c r="Q68" s="2" t="s">
        <v>14</v>
      </c>
      <c r="R68">
        <v>79</v>
      </c>
      <c r="S68" s="5">
        <v>45517</v>
      </c>
      <c r="T68">
        <v>108</v>
      </c>
      <c r="U68">
        <v>108</v>
      </c>
      <c r="V68" s="1">
        <v>5.0302748020493712E-2</v>
      </c>
      <c r="W68" t="s">
        <v>14</v>
      </c>
      <c r="X68" t="s">
        <v>14</v>
      </c>
      <c r="Y68" s="1">
        <v>5.0302748020493712E-2</v>
      </c>
      <c r="Z68">
        <v>2147</v>
      </c>
      <c r="AA68" t="s">
        <v>187</v>
      </c>
      <c r="AB68" t="s">
        <v>140</v>
      </c>
      <c r="AC68" t="s">
        <v>188</v>
      </c>
      <c r="AD68">
        <f>I68 * VLOOKUP(C68, '좋아요, 노출 기술통계'!$A$2:$C$9,2, FALSE) + VLOOKUP(C68,'좋아요, 노출 기술통계'!$A$2:$C$9,3,FALSE)</f>
        <v>52.706009000000002</v>
      </c>
      <c r="AE68">
        <f t="shared" si="2"/>
        <v>1.0624974469229875</v>
      </c>
      <c r="AF68" s="13">
        <f t="shared" si="3"/>
        <v>6.2497446922987532E-2</v>
      </c>
      <c r="AG68" t="str">
        <f>IF(I68 &gt; ($AG$1 * VLOOKUP(C68,'좋아요, 노출 기술통계'!$A$2:$D$9,4,FALSE)), TRUE, "")</f>
        <v/>
      </c>
    </row>
    <row r="69" spans="1:33" x14ac:dyDescent="0.2">
      <c r="A69" t="s">
        <v>167</v>
      </c>
      <c r="B69" t="s">
        <v>392</v>
      </c>
      <c r="C69" t="s">
        <v>128</v>
      </c>
      <c r="D69" t="s">
        <v>129</v>
      </c>
      <c r="E69" s="2" t="s">
        <v>13</v>
      </c>
      <c r="F69" s="2" t="s">
        <v>19</v>
      </c>
      <c r="G69" s="2" t="s">
        <v>32</v>
      </c>
      <c r="H69" s="2" t="s">
        <v>17</v>
      </c>
      <c r="I69" s="2">
        <v>3307</v>
      </c>
      <c r="J69" s="2" t="s">
        <v>14</v>
      </c>
      <c r="K69" s="2">
        <v>149</v>
      </c>
      <c r="L69" s="2">
        <v>4.5055940747261047E-2</v>
      </c>
      <c r="M69" s="6">
        <v>55</v>
      </c>
      <c r="N69" s="2">
        <v>0</v>
      </c>
      <c r="O69" s="2">
        <v>3</v>
      </c>
      <c r="P69" s="2">
        <v>6.2594495713710785E-2</v>
      </c>
      <c r="Q69" s="2" t="s">
        <v>14</v>
      </c>
      <c r="R69">
        <v>70</v>
      </c>
      <c r="S69" s="5">
        <v>45548</v>
      </c>
      <c r="T69">
        <v>207</v>
      </c>
      <c r="U69">
        <v>207</v>
      </c>
      <c r="V69" s="1">
        <v>6.2594496522527965E-2</v>
      </c>
      <c r="W69" t="s">
        <v>14</v>
      </c>
      <c r="X69" t="s">
        <v>14</v>
      </c>
      <c r="Y69" s="1">
        <v>6.2594496522527965E-2</v>
      </c>
      <c r="Z69">
        <v>3307</v>
      </c>
      <c r="AA69" t="s">
        <v>166</v>
      </c>
      <c r="AB69" t="s">
        <v>140</v>
      </c>
      <c r="AC69" t="s">
        <v>141</v>
      </c>
      <c r="AD69">
        <f>I69 * VLOOKUP(C69, '좋아요, 노출 기술통계'!$A$2:$C$9,2, FALSE) + VLOOKUP(C69,'좋아요, 노출 기술통계'!$A$2:$C$9,3,FALSE)</f>
        <v>60.590078000000005</v>
      </c>
      <c r="AE69">
        <f t="shared" si="2"/>
        <v>0.90773938267582355</v>
      </c>
      <c r="AF69" s="13">
        <f t="shared" si="3"/>
        <v>-9.2260617324176453E-2</v>
      </c>
      <c r="AG69" t="str">
        <f>IF(I69 &gt; ($AG$1 * VLOOKUP(C69,'좋아요, 노출 기술통계'!$A$2:$D$9,4,FALSE)), TRUE, "")</f>
        <v/>
      </c>
    </row>
    <row r="70" spans="1:33" x14ac:dyDescent="0.2">
      <c r="A70" t="s">
        <v>186</v>
      </c>
      <c r="B70" t="s">
        <v>393</v>
      </c>
      <c r="C70" t="s">
        <v>164</v>
      </c>
      <c r="D70" t="s">
        <v>129</v>
      </c>
      <c r="E70" s="2" t="s">
        <v>13</v>
      </c>
      <c r="F70" s="2" t="s">
        <v>21</v>
      </c>
      <c r="G70" s="2" t="s">
        <v>39</v>
      </c>
      <c r="H70" s="2" t="s">
        <v>17</v>
      </c>
      <c r="I70" s="2">
        <v>2248</v>
      </c>
      <c r="J70" s="2" t="s">
        <v>14</v>
      </c>
      <c r="K70" s="2">
        <v>54</v>
      </c>
      <c r="L70" s="2">
        <v>2.4021351709961891E-2</v>
      </c>
      <c r="M70" s="6">
        <v>55</v>
      </c>
      <c r="N70" s="2">
        <v>0</v>
      </c>
      <c r="O70" s="2">
        <v>4</v>
      </c>
      <c r="P70" s="2">
        <v>5.0266902893781662E-2</v>
      </c>
      <c r="Q70" s="2" t="s">
        <v>14</v>
      </c>
      <c r="R70">
        <v>80</v>
      </c>
      <c r="S70" s="5">
        <v>45525</v>
      </c>
      <c r="T70">
        <v>113</v>
      </c>
      <c r="U70">
        <v>113</v>
      </c>
      <c r="V70" s="1">
        <v>5.0266903914590745E-2</v>
      </c>
      <c r="W70" t="s">
        <v>14</v>
      </c>
      <c r="X70" t="s">
        <v>14</v>
      </c>
      <c r="Y70" s="1">
        <v>5.0266903914590745E-2</v>
      </c>
      <c r="Z70">
        <v>2248</v>
      </c>
      <c r="AA70" t="s">
        <v>185</v>
      </c>
      <c r="AB70" t="s">
        <v>169</v>
      </c>
      <c r="AC70" t="s">
        <v>170</v>
      </c>
      <c r="AD70">
        <f>I70 * VLOOKUP(C70, '좋아요, 노출 기술통계'!$A$2:$C$9,2, FALSE) + VLOOKUP(C70,'좋아요, 노출 기술통계'!$A$2:$C$9,3,FALSE)</f>
        <v>53.221008000000005</v>
      </c>
      <c r="AE70">
        <f t="shared" si="2"/>
        <v>1.0334264995507036</v>
      </c>
      <c r="AF70" s="13">
        <f t="shared" si="3"/>
        <v>3.3426499550703648E-2</v>
      </c>
      <c r="AG70" t="str">
        <f>IF(I70 &gt; ($AG$1 * VLOOKUP(C70,'좋아요, 노출 기술통계'!$A$2:$D$9,4,FALSE)), TRUE, "")</f>
        <v/>
      </c>
    </row>
    <row r="71" spans="1:33" x14ac:dyDescent="0.2">
      <c r="A71" t="s">
        <v>223</v>
      </c>
      <c r="B71" t="s">
        <v>394</v>
      </c>
      <c r="C71" t="s">
        <v>164</v>
      </c>
      <c r="D71" t="s">
        <v>126</v>
      </c>
      <c r="E71" s="2" t="s">
        <v>13</v>
      </c>
      <c r="F71" s="2" t="s">
        <v>21</v>
      </c>
      <c r="G71" s="2" t="s">
        <v>60</v>
      </c>
      <c r="H71" s="2" t="s">
        <v>17</v>
      </c>
      <c r="I71" s="2">
        <v>2529</v>
      </c>
      <c r="J71" s="2" t="s">
        <v>14</v>
      </c>
      <c r="K71" s="2">
        <v>46</v>
      </c>
      <c r="L71" s="2">
        <v>1.8189007416367531E-2</v>
      </c>
      <c r="M71" s="6">
        <v>54</v>
      </c>
      <c r="N71" s="2">
        <v>0</v>
      </c>
      <c r="O71" s="2">
        <v>3</v>
      </c>
      <c r="P71" s="2">
        <v>4.0727559477090836E-2</v>
      </c>
      <c r="Q71" s="2" t="s">
        <v>14</v>
      </c>
      <c r="R71">
        <v>95</v>
      </c>
      <c r="S71" s="5">
        <v>45469</v>
      </c>
      <c r="T71">
        <v>103</v>
      </c>
      <c r="U71">
        <v>103</v>
      </c>
      <c r="V71" s="1">
        <v>4.072756030051404E-2</v>
      </c>
      <c r="W71" t="s">
        <v>14</v>
      </c>
      <c r="X71" t="s">
        <v>14</v>
      </c>
      <c r="Y71" s="1">
        <v>4.072756030051404E-2</v>
      </c>
      <c r="Z71">
        <v>2529</v>
      </c>
      <c r="AA71" t="s">
        <v>222</v>
      </c>
      <c r="AB71" t="s">
        <v>169</v>
      </c>
      <c r="AC71" t="s">
        <v>141</v>
      </c>
      <c r="AD71">
        <f>I71 * VLOOKUP(C71, '좋아요, 노출 기술통계'!$A$2:$C$9,2, FALSE) + VLOOKUP(C71,'좋아요, 노출 기술통계'!$A$2:$C$9,3,FALSE)</f>
        <v>54.653827000000007</v>
      </c>
      <c r="AE71">
        <f t="shared" si="2"/>
        <v>0.98803694021280508</v>
      </c>
      <c r="AF71" s="13">
        <f t="shared" si="3"/>
        <v>-1.1963059787194918E-2</v>
      </c>
      <c r="AG71" t="str">
        <f>IF(I71 &gt; ($AG$1 * VLOOKUP(C71,'좋아요, 노출 기술통계'!$A$2:$D$9,4,FALSE)), TRUE, "")</f>
        <v/>
      </c>
    </row>
    <row r="72" spans="1:33" x14ac:dyDescent="0.2">
      <c r="A72" t="s">
        <v>240</v>
      </c>
      <c r="B72" t="s">
        <v>395</v>
      </c>
      <c r="C72" t="s">
        <v>241</v>
      </c>
      <c r="D72" t="s">
        <v>129</v>
      </c>
      <c r="E72" s="2" t="s">
        <v>13</v>
      </c>
      <c r="F72" s="2" t="s">
        <v>15</v>
      </c>
      <c r="G72" s="2" t="s">
        <v>73</v>
      </c>
      <c r="H72" s="2" t="s">
        <v>17</v>
      </c>
      <c r="I72" s="2">
        <v>3215</v>
      </c>
      <c r="J72" s="2" t="s">
        <v>14</v>
      </c>
      <c r="K72" s="2">
        <v>221</v>
      </c>
      <c r="L72" s="2">
        <v>6.8740278482437134E-2</v>
      </c>
      <c r="M72" s="6">
        <v>54</v>
      </c>
      <c r="N72" s="2">
        <v>1</v>
      </c>
      <c r="O72" s="2">
        <v>4</v>
      </c>
      <c r="P72" s="2">
        <v>8.7091758847236633E-2</v>
      </c>
      <c r="Q72" s="2" t="s">
        <v>14</v>
      </c>
      <c r="R72">
        <v>61</v>
      </c>
      <c r="S72" s="5">
        <v>45440</v>
      </c>
      <c r="T72">
        <v>280</v>
      </c>
      <c r="U72">
        <v>280</v>
      </c>
      <c r="V72" s="1">
        <v>8.7091757387247282E-2</v>
      </c>
      <c r="W72" t="s">
        <v>14</v>
      </c>
      <c r="X72" t="s">
        <v>14</v>
      </c>
      <c r="Y72" s="1">
        <v>8.7091757387247282E-2</v>
      </c>
      <c r="Z72">
        <v>3215</v>
      </c>
      <c r="AA72">
        <v>54</v>
      </c>
      <c r="AB72">
        <v>1</v>
      </c>
      <c r="AC72">
        <v>4</v>
      </c>
      <c r="AD72">
        <f>I72 * VLOOKUP(C72, '좋아요, 노출 기술통계'!$A$2:$C$9,2, FALSE) + VLOOKUP(C72,'좋아요, 노출 기술통계'!$A$2:$C$9,3,FALSE)</f>
        <v>56.330449000000002</v>
      </c>
      <c r="AE72">
        <f t="shared" si="2"/>
        <v>0.95862896459426405</v>
      </c>
      <c r="AF72" s="13">
        <f t="shared" si="3"/>
        <v>-4.1371035405735945E-2</v>
      </c>
      <c r="AG72" t="b">
        <f>IF(I72 &gt; ($AG$1 * VLOOKUP(C72,'좋아요, 노출 기술통계'!$A$2:$D$9,4,FALSE)), TRUE, "")</f>
        <v>1</v>
      </c>
    </row>
    <row r="73" spans="1:33" x14ac:dyDescent="0.2">
      <c r="A73" t="s">
        <v>243</v>
      </c>
      <c r="B73" t="s">
        <v>396</v>
      </c>
      <c r="C73" t="s">
        <v>125</v>
      </c>
      <c r="D73" t="s">
        <v>126</v>
      </c>
      <c r="E73" s="2" t="s">
        <v>13</v>
      </c>
      <c r="F73" s="2" t="s">
        <v>15</v>
      </c>
      <c r="G73" s="2" t="s">
        <v>76</v>
      </c>
      <c r="H73" s="2" t="s">
        <v>17</v>
      </c>
      <c r="I73" s="2">
        <v>2888</v>
      </c>
      <c r="J73" s="2" t="s">
        <v>14</v>
      </c>
      <c r="K73" s="2">
        <v>555</v>
      </c>
      <c r="L73" s="2">
        <v>0.1921745091676712</v>
      </c>
      <c r="M73" s="6">
        <v>54</v>
      </c>
      <c r="N73" s="2">
        <v>0</v>
      </c>
      <c r="O73" s="2">
        <v>5</v>
      </c>
      <c r="P73" s="2">
        <v>0.21260388195514679</v>
      </c>
      <c r="Q73" s="2" t="s">
        <v>14</v>
      </c>
      <c r="R73">
        <v>46</v>
      </c>
      <c r="S73" s="5">
        <v>45428</v>
      </c>
      <c r="T73">
        <v>614</v>
      </c>
      <c r="U73">
        <v>614</v>
      </c>
      <c r="V73" s="1">
        <v>0.21260387811634349</v>
      </c>
      <c r="W73" t="s">
        <v>14</v>
      </c>
      <c r="X73" t="s">
        <v>14</v>
      </c>
      <c r="Y73" s="1">
        <v>0.21260387811634349</v>
      </c>
      <c r="Z73">
        <v>2888</v>
      </c>
      <c r="AA73" t="s">
        <v>242</v>
      </c>
      <c r="AB73" t="s">
        <v>140</v>
      </c>
      <c r="AC73" t="s">
        <v>197</v>
      </c>
      <c r="AD73">
        <f>I73 * VLOOKUP(C73, '좋아요, 노출 기술통계'!$A$2:$C$9,2, FALSE) + VLOOKUP(C73,'좋아요, 노출 기술통계'!$A$2:$C$9,3,FALSE)</f>
        <v>89.772395000000003</v>
      </c>
      <c r="AE73">
        <f t="shared" si="2"/>
        <v>0.60152121373168221</v>
      </c>
      <c r="AF73" s="13">
        <f t="shared" si="3"/>
        <v>-0.39847878626831779</v>
      </c>
      <c r="AG73" t="str">
        <f>IF(I73 &gt; ($AG$1 * VLOOKUP(C73,'좋아요, 노출 기술통계'!$A$2:$D$9,4,FALSE)), TRUE, "")</f>
        <v/>
      </c>
    </row>
    <row r="74" spans="1:33" x14ac:dyDescent="0.2">
      <c r="A74" t="s">
        <v>307</v>
      </c>
      <c r="B74" t="s">
        <v>397</v>
      </c>
      <c r="C74" t="s">
        <v>241</v>
      </c>
      <c r="D74" t="s">
        <v>126</v>
      </c>
      <c r="E74" s="2" t="s">
        <v>13</v>
      </c>
      <c r="F74" s="2" t="s">
        <v>15</v>
      </c>
      <c r="G74" s="2" t="s">
        <v>109</v>
      </c>
      <c r="H74" s="2" t="s">
        <v>17</v>
      </c>
      <c r="I74" s="2">
        <v>2881</v>
      </c>
      <c r="J74" s="2">
        <v>815</v>
      </c>
      <c r="K74" s="2">
        <v>73</v>
      </c>
      <c r="L74" s="2">
        <v>2.5338424369692802E-2</v>
      </c>
      <c r="M74" s="6">
        <v>54</v>
      </c>
      <c r="N74" s="2">
        <v>0</v>
      </c>
      <c r="O74" s="2">
        <v>4</v>
      </c>
      <c r="P74" s="2">
        <v>4.5470323413610458E-2</v>
      </c>
      <c r="Q74" s="2" t="s">
        <v>27</v>
      </c>
      <c r="R74">
        <v>44</v>
      </c>
      <c r="S74" s="5">
        <v>45315</v>
      </c>
      <c r="T74">
        <v>131</v>
      </c>
      <c r="U74">
        <v>649.20000000000005</v>
      </c>
      <c r="V74" s="1">
        <v>4.5470322804581742E-2</v>
      </c>
      <c r="W74">
        <v>815</v>
      </c>
      <c r="X74">
        <v>16</v>
      </c>
      <c r="Y74" s="1">
        <v>0.2253384241582784</v>
      </c>
      <c r="Z74">
        <v>2881</v>
      </c>
      <c r="AA74">
        <v>54</v>
      </c>
      <c r="AB74">
        <v>0</v>
      </c>
      <c r="AC74">
        <v>4</v>
      </c>
      <c r="AD74">
        <f>I74 * VLOOKUP(C74, '좋아요, 노출 기술통계'!$A$2:$C$9,2, FALSE) + VLOOKUP(C74,'좋아요, 노출 기술통계'!$A$2:$C$9,3,FALSE)</f>
        <v>50.082979000000002</v>
      </c>
      <c r="AE74">
        <f t="shared" si="2"/>
        <v>1.0782106232139266</v>
      </c>
      <c r="AF74" s="13">
        <f t="shared" si="3"/>
        <v>7.8210623213926578E-2</v>
      </c>
      <c r="AG74" t="str">
        <f>IF(I74 &gt; ($AG$1 * VLOOKUP(C74,'좋아요, 노출 기술통계'!$A$2:$D$9,4,FALSE)), TRUE, "")</f>
        <v/>
      </c>
    </row>
    <row r="75" spans="1:33" x14ac:dyDescent="0.2">
      <c r="A75" t="s">
        <v>297</v>
      </c>
      <c r="B75" t="s">
        <v>398</v>
      </c>
      <c r="C75" t="s">
        <v>164</v>
      </c>
      <c r="D75" t="s">
        <v>126</v>
      </c>
      <c r="E75" s="2" t="s">
        <v>13</v>
      </c>
      <c r="F75" s="2" t="s">
        <v>15</v>
      </c>
      <c r="G75" s="2" t="s">
        <v>105</v>
      </c>
      <c r="H75" s="2" t="s">
        <v>17</v>
      </c>
      <c r="I75" s="2">
        <v>4369</v>
      </c>
      <c r="J75" s="2" t="s">
        <v>14</v>
      </c>
      <c r="K75" s="2">
        <v>174</v>
      </c>
      <c r="L75" s="2">
        <v>3.9826046675443649E-2</v>
      </c>
      <c r="M75" s="6">
        <v>53</v>
      </c>
      <c r="N75" s="2">
        <v>1</v>
      </c>
      <c r="O75" s="2">
        <v>4</v>
      </c>
      <c r="P75" s="2">
        <v>5.3101398050785065E-2</v>
      </c>
      <c r="Q75" s="2" t="s">
        <v>14</v>
      </c>
      <c r="R75">
        <v>75</v>
      </c>
      <c r="S75" s="5">
        <v>45328</v>
      </c>
      <c r="T75">
        <v>232</v>
      </c>
      <c r="U75">
        <v>232</v>
      </c>
      <c r="V75" s="1">
        <v>5.3101396200503546E-2</v>
      </c>
      <c r="W75" t="s">
        <v>14</v>
      </c>
      <c r="X75" t="s">
        <v>14</v>
      </c>
      <c r="Y75" s="1">
        <v>5.3101396200503546E-2</v>
      </c>
      <c r="Z75">
        <v>4369</v>
      </c>
      <c r="AA75" t="s">
        <v>295</v>
      </c>
      <c r="AB75" t="s">
        <v>296</v>
      </c>
      <c r="AC75" t="s">
        <v>267</v>
      </c>
      <c r="AD75">
        <f>I75 * VLOOKUP(C75, '좋아요, 노출 기술통계'!$A$2:$C$9,2, FALSE) + VLOOKUP(C75,'좋아요, 노출 기술통계'!$A$2:$C$9,3,FALSE)</f>
        <v>64.035987000000006</v>
      </c>
      <c r="AE75">
        <f t="shared" si="2"/>
        <v>0.82765960958796492</v>
      </c>
      <c r="AF75" s="13">
        <f t="shared" si="3"/>
        <v>-0.17234039041203508</v>
      </c>
      <c r="AG75" t="b">
        <f>IF(I75 &gt; ($AG$1 * VLOOKUP(C75,'좋아요, 노출 기술통계'!$A$2:$D$9,4,FALSE)), TRUE, "")</f>
        <v>1</v>
      </c>
    </row>
    <row r="76" spans="1:33" x14ac:dyDescent="0.2">
      <c r="A76" t="s">
        <v>210</v>
      </c>
      <c r="B76" t="s">
        <v>399</v>
      </c>
      <c r="C76" t="s">
        <v>241</v>
      </c>
      <c r="D76" t="s">
        <v>120</v>
      </c>
      <c r="E76" s="2" t="s">
        <v>13</v>
      </c>
      <c r="F76" s="2" t="s">
        <v>15</v>
      </c>
      <c r="G76" s="2" t="s">
        <v>53</v>
      </c>
      <c r="H76" s="2" t="s">
        <v>17</v>
      </c>
      <c r="I76" s="2">
        <v>2194</v>
      </c>
      <c r="J76" s="2">
        <v>647</v>
      </c>
      <c r="K76" s="2">
        <v>84</v>
      </c>
      <c r="L76" s="2">
        <v>3.8286235183477402E-2</v>
      </c>
      <c r="M76" s="6">
        <v>52</v>
      </c>
      <c r="N76" s="2">
        <v>0</v>
      </c>
      <c r="O76" s="2">
        <v>4</v>
      </c>
      <c r="P76" s="2">
        <v>6.3810393214225769E-2</v>
      </c>
      <c r="Q76" s="2" t="s">
        <v>27</v>
      </c>
      <c r="R76">
        <v>32</v>
      </c>
      <c r="S76" s="5">
        <v>45484</v>
      </c>
      <c r="T76">
        <v>140</v>
      </c>
      <c r="U76">
        <v>561.79999999999995</v>
      </c>
      <c r="V76" s="1">
        <v>6.3810391978122147E-2</v>
      </c>
      <c r="W76">
        <v>647</v>
      </c>
      <c r="X76">
        <v>21</v>
      </c>
      <c r="Y76" s="1">
        <v>0.25606198723792156</v>
      </c>
      <c r="Z76">
        <v>2194</v>
      </c>
      <c r="AA76">
        <v>52</v>
      </c>
      <c r="AB76">
        <v>0</v>
      </c>
      <c r="AC76">
        <v>4</v>
      </c>
      <c r="AD76">
        <f>I76 * VLOOKUP(C76, '좋아요, 노출 기술통계'!$A$2:$C$9,2, FALSE) + VLOOKUP(C76,'좋아요, 노출 기술통계'!$A$2:$C$9,3,FALSE)</f>
        <v>37.232644000000001</v>
      </c>
      <c r="AE76">
        <f t="shared" si="2"/>
        <v>1.3966238873607795</v>
      </c>
      <c r="AF76" s="13">
        <f t="shared" si="3"/>
        <v>0.39662388736077947</v>
      </c>
      <c r="AG76" t="str">
        <f>IF(I76 &gt; ($AG$1 * VLOOKUP(C76,'좋아요, 노출 기술통계'!$A$2:$D$9,4,FALSE)), TRUE, "")</f>
        <v/>
      </c>
    </row>
    <row r="77" spans="1:33" x14ac:dyDescent="0.2">
      <c r="A77" t="s">
        <v>316</v>
      </c>
      <c r="B77" t="s">
        <v>400</v>
      </c>
      <c r="C77" t="s">
        <v>164</v>
      </c>
      <c r="D77" t="s">
        <v>129</v>
      </c>
      <c r="E77" s="2" t="s">
        <v>13</v>
      </c>
      <c r="F77" s="2" t="s">
        <v>19</v>
      </c>
      <c r="G77" s="2" t="s">
        <v>115</v>
      </c>
      <c r="H77" s="2" t="s">
        <v>17</v>
      </c>
      <c r="I77" s="2">
        <v>3238</v>
      </c>
      <c r="J77" s="2" t="s">
        <v>14</v>
      </c>
      <c r="K77" s="2">
        <v>84</v>
      </c>
      <c r="L77" s="2">
        <v>2.5941940024495125E-2</v>
      </c>
      <c r="M77" s="6">
        <v>52</v>
      </c>
      <c r="N77" s="2">
        <v>1</v>
      </c>
      <c r="O77" s="2">
        <v>6</v>
      </c>
      <c r="P77" s="2">
        <v>4.4163063168525696E-2</v>
      </c>
      <c r="Q77" s="2" t="s">
        <v>14</v>
      </c>
      <c r="R77">
        <v>91</v>
      </c>
      <c r="S77" s="5">
        <v>45294</v>
      </c>
      <c r="T77">
        <v>143</v>
      </c>
      <c r="U77">
        <v>143</v>
      </c>
      <c r="V77" s="1">
        <v>4.4163063619518224E-2</v>
      </c>
      <c r="W77" t="s">
        <v>14</v>
      </c>
      <c r="X77" t="s">
        <v>14</v>
      </c>
      <c r="Y77" s="1">
        <v>4.4163063619518224E-2</v>
      </c>
      <c r="Z77">
        <v>3238</v>
      </c>
      <c r="AA77">
        <v>52</v>
      </c>
      <c r="AB77">
        <v>1</v>
      </c>
      <c r="AC77">
        <v>6</v>
      </c>
      <c r="AD77">
        <f>I77 * VLOOKUP(C77, '좋아요, 노출 기술통계'!$A$2:$C$9,2, FALSE) + VLOOKUP(C77,'좋아요, 노출 기술통계'!$A$2:$C$9,3,FALSE)</f>
        <v>58.269018000000003</v>
      </c>
      <c r="AE77">
        <f t="shared" si="2"/>
        <v>0.89241249955508084</v>
      </c>
      <c r="AF77" s="13">
        <f t="shared" si="3"/>
        <v>-0.10758750044491916</v>
      </c>
      <c r="AG77" t="b">
        <f>IF(I77 &gt; ($AG$1 * VLOOKUP(C77,'좋아요, 노출 기술통계'!$A$2:$D$9,4,FALSE)), TRUE, "")</f>
        <v>1</v>
      </c>
    </row>
    <row r="78" spans="1:33" x14ac:dyDescent="0.2">
      <c r="A78" t="s">
        <v>232</v>
      </c>
      <c r="B78" t="s">
        <v>350</v>
      </c>
      <c r="C78" t="s">
        <v>147</v>
      </c>
      <c r="D78" t="s">
        <v>129</v>
      </c>
      <c r="E78" s="2" t="s">
        <v>13</v>
      </c>
      <c r="F78" s="2" t="s">
        <v>21</v>
      </c>
      <c r="G78" s="2" t="s">
        <v>67</v>
      </c>
      <c r="H78" s="2" t="s">
        <v>17</v>
      </c>
      <c r="I78" s="2">
        <v>2717</v>
      </c>
      <c r="J78" s="2">
        <v>781</v>
      </c>
      <c r="K78" s="2">
        <v>117</v>
      </c>
      <c r="L78" s="2">
        <v>4.3062202632427216E-2</v>
      </c>
      <c r="M78" s="6">
        <v>51</v>
      </c>
      <c r="N78" s="2">
        <v>0</v>
      </c>
      <c r="O78" s="2">
        <v>4</v>
      </c>
      <c r="P78" s="2">
        <v>6.3305117189884186E-2</v>
      </c>
      <c r="Q78" s="2" t="s">
        <v>27</v>
      </c>
      <c r="R78">
        <v>33</v>
      </c>
      <c r="S78" s="5">
        <v>45454</v>
      </c>
      <c r="T78">
        <v>172</v>
      </c>
      <c r="U78">
        <v>687.4</v>
      </c>
      <c r="V78" s="1">
        <v>6.3305115936694883E-2</v>
      </c>
      <c r="W78">
        <v>781</v>
      </c>
      <c r="X78">
        <v>18</v>
      </c>
      <c r="Y78" s="1">
        <v>0.25299963194700037</v>
      </c>
      <c r="Z78">
        <v>2717</v>
      </c>
      <c r="AA78">
        <v>51</v>
      </c>
      <c r="AB78">
        <v>0</v>
      </c>
      <c r="AC78">
        <v>4</v>
      </c>
      <c r="AD78">
        <f>I78 * VLOOKUP(C78, '좋아요, 노출 기술통계'!$A$2:$C$9,2, FALSE) + VLOOKUP(C78,'좋아요, 노출 기술통계'!$A$2:$C$9,3,FALSE)</f>
        <v>53.050942999999997</v>
      </c>
      <c r="AE78">
        <f t="shared" si="2"/>
        <v>0.96134012170151251</v>
      </c>
      <c r="AF78" s="13">
        <f t="shared" si="3"/>
        <v>-3.8659878298487493E-2</v>
      </c>
      <c r="AG78" t="str">
        <f>IF(I78 &gt; ($AG$1 * VLOOKUP(C78,'좋아요, 노출 기술통계'!$A$2:$D$9,4,FALSE)), TRUE, "")</f>
        <v/>
      </c>
    </row>
    <row r="79" spans="1:33" x14ac:dyDescent="0.2">
      <c r="A79" t="s">
        <v>235</v>
      </c>
      <c r="B79" t="s">
        <v>378</v>
      </c>
      <c r="C79" t="s">
        <v>164</v>
      </c>
      <c r="D79" t="s">
        <v>129</v>
      </c>
      <c r="E79" s="2" t="s">
        <v>13</v>
      </c>
      <c r="F79" s="2" t="s">
        <v>15</v>
      </c>
      <c r="G79" s="2" t="s">
        <v>70</v>
      </c>
      <c r="H79" s="2" t="s">
        <v>17</v>
      </c>
      <c r="I79" s="2">
        <v>2550</v>
      </c>
      <c r="J79" s="2" t="s">
        <v>14</v>
      </c>
      <c r="K79" s="2">
        <v>63</v>
      </c>
      <c r="L79" s="2">
        <v>2.4705883115530014E-2</v>
      </c>
      <c r="M79" s="6">
        <v>51</v>
      </c>
      <c r="N79" s="2">
        <v>0</v>
      </c>
      <c r="O79" s="2">
        <v>5</v>
      </c>
      <c r="P79" s="2">
        <v>4.6666666865348816E-2</v>
      </c>
      <c r="Q79" s="2" t="s">
        <v>14</v>
      </c>
      <c r="R79">
        <v>88</v>
      </c>
      <c r="S79" s="5">
        <v>45442</v>
      </c>
      <c r="T79">
        <v>119</v>
      </c>
      <c r="U79">
        <v>119</v>
      </c>
      <c r="V79" s="1">
        <v>4.6666666666666669E-2</v>
      </c>
      <c r="W79" t="s">
        <v>14</v>
      </c>
      <c r="X79" t="s">
        <v>14</v>
      </c>
      <c r="Y79" s="1">
        <v>4.6666666666666669E-2</v>
      </c>
      <c r="Z79">
        <v>2550</v>
      </c>
      <c r="AA79" t="s">
        <v>234</v>
      </c>
      <c r="AB79" t="s">
        <v>169</v>
      </c>
      <c r="AC79" t="s">
        <v>197</v>
      </c>
      <c r="AD79">
        <f>I79 * VLOOKUP(C79, '좋아요, 노출 기술통계'!$A$2:$C$9,2, FALSE) + VLOOKUP(C79,'좋아요, 노출 기술통계'!$A$2:$C$9,3,FALSE)</f>
        <v>54.760906000000006</v>
      </c>
      <c r="AE79">
        <f t="shared" si="2"/>
        <v>0.93132133350752078</v>
      </c>
      <c r="AF79" s="13">
        <f t="shared" si="3"/>
        <v>-6.8678666492479223E-2</v>
      </c>
      <c r="AG79" t="str">
        <f>IF(I79 &gt; ($AG$1 * VLOOKUP(C79,'좋아요, 노출 기술통계'!$A$2:$D$9,4,FALSE)), TRUE, "")</f>
        <v/>
      </c>
    </row>
    <row r="80" spans="1:33" x14ac:dyDescent="0.2">
      <c r="A80" t="s">
        <v>195</v>
      </c>
      <c r="B80" t="s">
        <v>401</v>
      </c>
      <c r="C80" t="s">
        <v>164</v>
      </c>
      <c r="D80" t="s">
        <v>120</v>
      </c>
      <c r="E80" s="2" t="s">
        <v>13</v>
      </c>
      <c r="F80" s="2" t="s">
        <v>15</v>
      </c>
      <c r="G80" s="2" t="s">
        <v>44</v>
      </c>
      <c r="H80" s="2" t="s">
        <v>17</v>
      </c>
      <c r="I80" s="2">
        <v>2246</v>
      </c>
      <c r="J80" s="2" t="s">
        <v>14</v>
      </c>
      <c r="K80" s="2">
        <v>63</v>
      </c>
      <c r="L80" s="2">
        <v>2.8049865737557411E-2</v>
      </c>
      <c r="M80" s="6">
        <v>50</v>
      </c>
      <c r="N80" s="2">
        <v>0</v>
      </c>
      <c r="O80" s="2">
        <v>4</v>
      </c>
      <c r="P80" s="2">
        <v>5.2092608064413071E-2</v>
      </c>
      <c r="Q80" s="2" t="s">
        <v>14</v>
      </c>
      <c r="R80">
        <v>78</v>
      </c>
      <c r="S80" s="5">
        <v>45505</v>
      </c>
      <c r="T80">
        <v>117</v>
      </c>
      <c r="U80">
        <v>117</v>
      </c>
      <c r="V80" s="1">
        <v>5.2092609082813893E-2</v>
      </c>
      <c r="W80" t="s">
        <v>14</v>
      </c>
      <c r="X80" t="s">
        <v>14</v>
      </c>
      <c r="Y80" s="1">
        <v>5.2092609082813893E-2</v>
      </c>
      <c r="Z80">
        <v>2246</v>
      </c>
      <c r="AA80" t="s">
        <v>194</v>
      </c>
      <c r="AB80" t="s">
        <v>140</v>
      </c>
      <c r="AC80" t="s">
        <v>170</v>
      </c>
      <c r="AD80">
        <f>I80 * VLOOKUP(C80, '좋아요, 노출 기술통계'!$A$2:$C$9,2, FALSE) + VLOOKUP(C80,'좋아요, 노출 기술통계'!$A$2:$C$9,3,FALSE)</f>
        <v>53.210810000000002</v>
      </c>
      <c r="AE80">
        <f t="shared" si="2"/>
        <v>0.93965868965347454</v>
      </c>
      <c r="AF80" s="13">
        <f t="shared" si="3"/>
        <v>-6.0341310346525456E-2</v>
      </c>
      <c r="AG80" t="str">
        <f>IF(I80 &gt; ($AG$1 * VLOOKUP(C80,'좋아요, 노출 기술통계'!$A$2:$D$9,4,FALSE)), TRUE, "")</f>
        <v/>
      </c>
    </row>
    <row r="81" spans="1:33" x14ac:dyDescent="0.2">
      <c r="A81" t="s">
        <v>203</v>
      </c>
      <c r="B81" t="s">
        <v>402</v>
      </c>
      <c r="C81" t="s">
        <v>143</v>
      </c>
      <c r="D81" t="s">
        <v>126</v>
      </c>
      <c r="E81" s="2" t="s">
        <v>13</v>
      </c>
      <c r="F81" s="2" t="s">
        <v>21</v>
      </c>
      <c r="G81" s="2" t="s">
        <v>48</v>
      </c>
      <c r="H81" s="2" t="s">
        <v>17</v>
      </c>
      <c r="I81" s="2">
        <v>3155</v>
      </c>
      <c r="J81" s="2" t="s">
        <v>14</v>
      </c>
      <c r="K81" s="2">
        <v>529</v>
      </c>
      <c r="L81" s="2">
        <v>0.16767036914825439</v>
      </c>
      <c r="M81" s="6">
        <v>50</v>
      </c>
      <c r="N81" s="2">
        <v>0</v>
      </c>
      <c r="O81" s="2">
        <v>3</v>
      </c>
      <c r="P81" s="2">
        <v>0.18446910381317139</v>
      </c>
      <c r="Q81" s="2" t="s">
        <v>14</v>
      </c>
      <c r="R81">
        <v>54</v>
      </c>
      <c r="S81" s="5">
        <v>45496</v>
      </c>
      <c r="T81">
        <v>582</v>
      </c>
      <c r="U81">
        <v>582</v>
      </c>
      <c r="V81" s="1">
        <v>0.18446909667194927</v>
      </c>
      <c r="W81" t="s">
        <v>14</v>
      </c>
      <c r="X81" t="s">
        <v>14</v>
      </c>
      <c r="Y81" s="1">
        <v>0.18446909667194927</v>
      </c>
      <c r="Z81">
        <v>3155</v>
      </c>
      <c r="AA81" t="s">
        <v>202</v>
      </c>
      <c r="AB81" t="s">
        <v>169</v>
      </c>
      <c r="AC81" t="s">
        <v>141</v>
      </c>
      <c r="AD81">
        <f>I81 * VLOOKUP(C81, '좋아요, 노출 기술통계'!$A$2:$C$9,2, FALSE) + VLOOKUP(C81,'좋아요, 노출 기술통계'!$A$2:$C$9,3,FALSE)</f>
        <v>62.218519999999998</v>
      </c>
      <c r="AE81">
        <f t="shared" si="2"/>
        <v>0.80361924391644157</v>
      </c>
      <c r="AF81" s="13">
        <f t="shared" si="3"/>
        <v>-0.19638075608355843</v>
      </c>
      <c r="AG81" t="str">
        <f>IF(I81 &gt; ($AG$1 * VLOOKUP(C81,'좋아요, 노출 기술통계'!$A$2:$D$9,4,FALSE)), TRUE, "")</f>
        <v/>
      </c>
    </row>
    <row r="82" spans="1:33" x14ac:dyDescent="0.2">
      <c r="A82" t="s">
        <v>217</v>
      </c>
      <c r="B82" t="s">
        <v>403</v>
      </c>
      <c r="C82" t="s">
        <v>143</v>
      </c>
      <c r="D82" t="s">
        <v>126</v>
      </c>
      <c r="E82" s="2" t="s">
        <v>13</v>
      </c>
      <c r="F82" s="2" t="s">
        <v>21</v>
      </c>
      <c r="G82" s="2" t="s">
        <v>57</v>
      </c>
      <c r="H82" s="2" t="s">
        <v>17</v>
      </c>
      <c r="I82" s="2">
        <v>3270</v>
      </c>
      <c r="J82" s="2" t="s">
        <v>14</v>
      </c>
      <c r="K82" s="2">
        <v>736</v>
      </c>
      <c r="L82" s="2">
        <v>0.22507645189762115</v>
      </c>
      <c r="M82" s="6">
        <v>50</v>
      </c>
      <c r="N82" s="2">
        <v>0</v>
      </c>
      <c r="O82" s="2">
        <v>1</v>
      </c>
      <c r="P82" s="2">
        <v>0.24067278206348419</v>
      </c>
      <c r="Q82" s="2" t="s">
        <v>14</v>
      </c>
      <c r="R82">
        <v>38</v>
      </c>
      <c r="S82" s="5">
        <v>45475</v>
      </c>
      <c r="T82">
        <v>787</v>
      </c>
      <c r="U82">
        <v>787</v>
      </c>
      <c r="V82" s="1">
        <v>0.24067278287461774</v>
      </c>
      <c r="W82" t="s">
        <v>14</v>
      </c>
      <c r="X82" t="s">
        <v>14</v>
      </c>
      <c r="Y82" s="1">
        <v>0.24067278287461774</v>
      </c>
      <c r="Z82">
        <v>3270</v>
      </c>
      <c r="AA82" t="s">
        <v>215</v>
      </c>
      <c r="AB82" t="s">
        <v>169</v>
      </c>
      <c r="AC82" t="s">
        <v>216</v>
      </c>
      <c r="AD82">
        <f>I82 * VLOOKUP(C82, '좋아요, 노출 기술통계'!$A$2:$C$9,2, FALSE) + VLOOKUP(C82,'좋아요, 노출 기술통계'!$A$2:$C$9,3,FALSE)</f>
        <v>63.394049999999993</v>
      </c>
      <c r="AE82">
        <f t="shared" si="2"/>
        <v>0.78871755314576064</v>
      </c>
      <c r="AF82" s="13">
        <f t="shared" si="3"/>
        <v>-0.21128244685423936</v>
      </c>
      <c r="AG82" t="str">
        <f>IF(I82 &gt; ($AG$1 * VLOOKUP(C82,'좋아요, 노출 기술통계'!$A$2:$D$9,4,FALSE)), TRUE, "")</f>
        <v/>
      </c>
    </row>
    <row r="83" spans="1:33" x14ac:dyDescent="0.2">
      <c r="A83" t="s">
        <v>134</v>
      </c>
      <c r="B83" t="s">
        <v>390</v>
      </c>
      <c r="C83" t="s">
        <v>164</v>
      </c>
      <c r="D83" t="s">
        <v>126</v>
      </c>
      <c r="E83" s="2" t="s">
        <v>13</v>
      </c>
      <c r="F83" s="2" t="s">
        <v>21</v>
      </c>
      <c r="G83" s="2" t="s">
        <v>66</v>
      </c>
      <c r="H83" s="2" t="s">
        <v>17</v>
      </c>
      <c r="I83" s="2">
        <v>2318</v>
      </c>
      <c r="J83" s="2" t="s">
        <v>14</v>
      </c>
      <c r="K83" s="2">
        <v>43</v>
      </c>
      <c r="L83" s="2">
        <v>1.855047419667244E-2</v>
      </c>
      <c r="M83" s="6">
        <v>50</v>
      </c>
      <c r="N83" s="2">
        <v>0</v>
      </c>
      <c r="O83" s="2">
        <v>4</v>
      </c>
      <c r="P83" s="2">
        <v>4.1846420615911484E-2</v>
      </c>
      <c r="Q83" s="2" t="s">
        <v>14</v>
      </c>
      <c r="R83">
        <v>93</v>
      </c>
      <c r="S83" s="5">
        <v>45456</v>
      </c>
      <c r="T83">
        <v>97</v>
      </c>
      <c r="U83">
        <v>97</v>
      </c>
      <c r="V83" s="1">
        <v>4.1846419327006043E-2</v>
      </c>
      <c r="W83" t="s">
        <v>14</v>
      </c>
      <c r="X83" t="s">
        <v>14</v>
      </c>
      <c r="Y83" s="1">
        <v>4.1846419327006043E-2</v>
      </c>
      <c r="Z83">
        <v>2318</v>
      </c>
      <c r="AA83" t="s">
        <v>229</v>
      </c>
      <c r="AB83" t="s">
        <v>230</v>
      </c>
      <c r="AC83" t="s">
        <v>231</v>
      </c>
      <c r="AD83">
        <f>I83 * VLOOKUP(C83, '좋아요, 노출 기술통계'!$A$2:$C$9,2, FALSE) + VLOOKUP(C83,'좋아요, 노출 기술통계'!$A$2:$C$9,3,FALSE)</f>
        <v>53.577938000000003</v>
      </c>
      <c r="AE83">
        <f t="shared" si="2"/>
        <v>0.93321993840076478</v>
      </c>
      <c r="AF83" s="13">
        <f t="shared" si="3"/>
        <v>-6.6780061599235219E-2</v>
      </c>
      <c r="AG83" t="str">
        <f>IF(I83 &gt; ($AG$1 * VLOOKUP(C83,'좋아요, 노출 기술통계'!$A$2:$D$9,4,FALSE)), TRUE, "")</f>
        <v/>
      </c>
    </row>
    <row r="84" spans="1:33" x14ac:dyDescent="0.2">
      <c r="A84" t="s">
        <v>252</v>
      </c>
      <c r="B84" t="s">
        <v>404</v>
      </c>
      <c r="C84" t="s">
        <v>241</v>
      </c>
      <c r="D84" t="s">
        <v>120</v>
      </c>
      <c r="E84" s="2" t="s">
        <v>13</v>
      </c>
      <c r="F84" s="2" t="s">
        <v>15</v>
      </c>
      <c r="G84" s="2" t="s">
        <v>80</v>
      </c>
      <c r="H84" s="2" t="s">
        <v>17</v>
      </c>
      <c r="I84" s="2">
        <v>2588</v>
      </c>
      <c r="J84" s="2">
        <v>852</v>
      </c>
      <c r="K84" s="2">
        <v>95</v>
      </c>
      <c r="L84" s="2">
        <v>3.6707881838083267E-2</v>
      </c>
      <c r="M84" s="6">
        <v>50</v>
      </c>
      <c r="N84" s="2">
        <v>0</v>
      </c>
      <c r="O84" s="2">
        <v>4</v>
      </c>
      <c r="P84" s="2">
        <v>5.7573415338993073E-2</v>
      </c>
      <c r="Q84" s="2" t="s">
        <v>27</v>
      </c>
      <c r="R84">
        <v>27</v>
      </c>
      <c r="S84" s="5">
        <v>45412</v>
      </c>
      <c r="T84">
        <v>149</v>
      </c>
      <c r="U84">
        <v>698.2</v>
      </c>
      <c r="V84" s="1">
        <v>5.7573415765069552E-2</v>
      </c>
      <c r="W84">
        <v>852</v>
      </c>
      <c r="X84">
        <v>14</v>
      </c>
      <c r="Y84" s="1">
        <v>0.26978361669242662</v>
      </c>
      <c r="Z84">
        <v>2588</v>
      </c>
      <c r="AA84">
        <v>50</v>
      </c>
      <c r="AB84">
        <v>0</v>
      </c>
      <c r="AC84">
        <v>4</v>
      </c>
      <c r="AD84">
        <f>I84 * VLOOKUP(C84, '좋아요, 노출 기술통계'!$A$2:$C$9,2, FALSE) + VLOOKUP(C84,'좋아요, 노출 기술통계'!$A$2:$C$9,3,FALSE)</f>
        <v>44.602413999999996</v>
      </c>
      <c r="AE84">
        <f t="shared" si="2"/>
        <v>1.1210155575884302</v>
      </c>
      <c r="AF84" s="13">
        <f t="shared" si="3"/>
        <v>0.12101555758843019</v>
      </c>
      <c r="AG84" t="str">
        <f>IF(I84 &gt; ($AG$1 * VLOOKUP(C84,'좋아요, 노출 기술통계'!$A$2:$D$9,4,FALSE)), TRUE, "")</f>
        <v/>
      </c>
    </row>
    <row r="85" spans="1:33" x14ac:dyDescent="0.2">
      <c r="A85" t="s">
        <v>278</v>
      </c>
      <c r="B85" t="s">
        <v>405</v>
      </c>
      <c r="C85" t="s">
        <v>241</v>
      </c>
      <c r="D85" t="s">
        <v>129</v>
      </c>
      <c r="E85" s="2" t="s">
        <v>13</v>
      </c>
      <c r="F85" s="2" t="s">
        <v>15</v>
      </c>
      <c r="G85" s="2" t="s">
        <v>97</v>
      </c>
      <c r="H85" s="2" t="s">
        <v>17</v>
      </c>
      <c r="I85" s="2">
        <v>2805</v>
      </c>
      <c r="J85" s="2">
        <v>889</v>
      </c>
      <c r="K85" s="2">
        <v>60</v>
      </c>
      <c r="L85" s="2">
        <v>2.1390374749898911E-2</v>
      </c>
      <c r="M85" s="6">
        <v>50</v>
      </c>
      <c r="N85" s="2">
        <v>1</v>
      </c>
      <c r="O85" s="2">
        <v>6</v>
      </c>
      <c r="P85" s="2">
        <v>4.1711229830980301E-2</v>
      </c>
      <c r="Q85" s="2" t="s">
        <v>27</v>
      </c>
      <c r="R85">
        <v>39</v>
      </c>
      <c r="S85" s="5">
        <v>45364</v>
      </c>
      <c r="T85">
        <v>117</v>
      </c>
      <c r="U85">
        <v>674.4</v>
      </c>
      <c r="V85" s="1">
        <v>4.1711229946524063E-2</v>
      </c>
      <c r="W85">
        <v>889</v>
      </c>
      <c r="X85">
        <v>12</v>
      </c>
      <c r="Y85" s="1">
        <v>0.24042780748663101</v>
      </c>
      <c r="Z85">
        <v>2805</v>
      </c>
      <c r="AA85">
        <v>50</v>
      </c>
      <c r="AB85">
        <v>1</v>
      </c>
      <c r="AC85">
        <v>6</v>
      </c>
      <c r="AD85">
        <f>I85 * VLOOKUP(C85, '좋아요, 노출 기술통계'!$A$2:$C$9,2, FALSE) + VLOOKUP(C85,'좋아요, 노출 기술통계'!$A$2:$C$9,3,FALSE)</f>
        <v>48.661398999999996</v>
      </c>
      <c r="AE85">
        <f t="shared" si="2"/>
        <v>1.0275084775100691</v>
      </c>
      <c r="AF85" s="13">
        <f t="shared" si="3"/>
        <v>2.7508477510069129E-2</v>
      </c>
      <c r="AG85" t="str">
        <f>IF(I85 &gt; ($AG$1 * VLOOKUP(C85,'좋아요, 노출 기술통계'!$A$2:$D$9,4,FALSE)), TRUE, "")</f>
        <v/>
      </c>
    </row>
    <row r="86" spans="1:33" x14ac:dyDescent="0.2">
      <c r="A86" t="s">
        <v>286</v>
      </c>
      <c r="B86" t="s">
        <v>406</v>
      </c>
      <c r="C86" t="s">
        <v>128</v>
      </c>
      <c r="D86" t="s">
        <v>129</v>
      </c>
      <c r="E86" s="2" t="s">
        <v>13</v>
      </c>
      <c r="F86" s="2" t="s">
        <v>15</v>
      </c>
      <c r="G86" s="2" t="s">
        <v>99</v>
      </c>
      <c r="H86" s="2" t="s">
        <v>17</v>
      </c>
      <c r="I86" s="2">
        <v>2878</v>
      </c>
      <c r="J86" s="2" t="s">
        <v>14</v>
      </c>
      <c r="K86" s="2">
        <v>145</v>
      </c>
      <c r="L86" s="2">
        <v>5.0382208079099655E-2</v>
      </c>
      <c r="M86" s="6">
        <v>50</v>
      </c>
      <c r="N86" s="2">
        <v>0</v>
      </c>
      <c r="O86" s="2">
        <v>4</v>
      </c>
      <c r="P86" s="2">
        <v>6.9145239889621735E-2</v>
      </c>
      <c r="Q86" s="2" t="s">
        <v>14</v>
      </c>
      <c r="R86">
        <v>68</v>
      </c>
      <c r="S86" s="5">
        <v>45357</v>
      </c>
      <c r="T86">
        <v>199</v>
      </c>
      <c r="U86">
        <v>199</v>
      </c>
      <c r="V86" s="1">
        <v>6.9145239749826268E-2</v>
      </c>
      <c r="W86" t="s">
        <v>14</v>
      </c>
      <c r="X86" t="s">
        <v>14</v>
      </c>
      <c r="Y86" s="1">
        <v>6.9145239749826268E-2</v>
      </c>
      <c r="Z86">
        <v>2878</v>
      </c>
      <c r="AA86">
        <v>50</v>
      </c>
      <c r="AB86">
        <v>0</v>
      </c>
      <c r="AC86">
        <v>4</v>
      </c>
      <c r="AD86">
        <f>I86 * VLOOKUP(C86, '좋아요, 노출 기술통계'!$A$2:$C$9,2, FALSE) + VLOOKUP(C86,'좋아요, 노출 기술통계'!$A$2:$C$9,3,FALSE)</f>
        <v>51.342125000000003</v>
      </c>
      <c r="AE86">
        <f t="shared" si="2"/>
        <v>0.97385918483116929</v>
      </c>
      <c r="AF86" s="13">
        <f t="shared" si="3"/>
        <v>-2.6140815168830711E-2</v>
      </c>
      <c r="AG86" t="str">
        <f>IF(I86 &gt; ($AG$1 * VLOOKUP(C86,'좋아요, 노출 기술통계'!$A$2:$D$9,4,FALSE)), TRUE, "")</f>
        <v/>
      </c>
    </row>
    <row r="87" spans="1:33" x14ac:dyDescent="0.2">
      <c r="A87" t="s">
        <v>180</v>
      </c>
      <c r="B87" t="s">
        <v>407</v>
      </c>
      <c r="C87" t="s">
        <v>143</v>
      </c>
      <c r="D87" t="s">
        <v>126</v>
      </c>
      <c r="E87" s="2" t="s">
        <v>13</v>
      </c>
      <c r="F87" s="2" t="s">
        <v>21</v>
      </c>
      <c r="G87" s="2" t="s">
        <v>37</v>
      </c>
      <c r="H87" s="2" t="s">
        <v>17</v>
      </c>
      <c r="I87" s="2">
        <v>4084</v>
      </c>
      <c r="J87" s="2" t="s">
        <v>14</v>
      </c>
      <c r="K87" s="2">
        <v>878</v>
      </c>
      <c r="L87" s="2">
        <v>0.21498531103134155</v>
      </c>
      <c r="M87" s="6">
        <v>49</v>
      </c>
      <c r="N87" s="2">
        <v>0</v>
      </c>
      <c r="O87" s="2">
        <v>2</v>
      </c>
      <c r="P87" s="2">
        <v>0.22747306525707245</v>
      </c>
      <c r="Q87" s="2" t="s">
        <v>14</v>
      </c>
      <c r="R87">
        <v>43</v>
      </c>
      <c r="S87" s="5">
        <v>45530</v>
      </c>
      <c r="T87">
        <v>929</v>
      </c>
      <c r="U87">
        <v>929</v>
      </c>
      <c r="V87" s="1">
        <v>0.22747306562193928</v>
      </c>
      <c r="W87" t="s">
        <v>14</v>
      </c>
      <c r="X87" t="s">
        <v>14</v>
      </c>
      <c r="Y87" s="1">
        <v>0.22747306562193928</v>
      </c>
      <c r="Z87">
        <v>4084</v>
      </c>
      <c r="AA87" t="s">
        <v>178</v>
      </c>
      <c r="AB87" t="s">
        <v>140</v>
      </c>
      <c r="AC87" t="s">
        <v>179</v>
      </c>
      <c r="AD87">
        <f>I87 * VLOOKUP(C87, '좋아요, 노출 기술통계'!$A$2:$C$9,2, FALSE) + VLOOKUP(C87,'좋아요, 노출 기술통계'!$A$2:$C$9,3,FALSE)</f>
        <v>71.714758000000003</v>
      </c>
      <c r="AE87">
        <f t="shared" si="2"/>
        <v>0.6832624325386415</v>
      </c>
      <c r="AF87" s="13">
        <f t="shared" si="3"/>
        <v>-0.3167375674613585</v>
      </c>
      <c r="AG87" t="str">
        <f>IF(I87 &gt; ($AG$1 * VLOOKUP(C87,'좋아요, 노출 기술통계'!$A$2:$D$9,4,FALSE)), TRUE, "")</f>
        <v/>
      </c>
    </row>
    <row r="88" spans="1:33" x14ac:dyDescent="0.2">
      <c r="A88" t="s">
        <v>192</v>
      </c>
      <c r="B88" t="s">
        <v>382</v>
      </c>
      <c r="C88" t="s">
        <v>143</v>
      </c>
      <c r="D88" t="s">
        <v>126</v>
      </c>
      <c r="E88" s="2" t="s">
        <v>13</v>
      </c>
      <c r="F88" s="2" t="s">
        <v>21</v>
      </c>
      <c r="G88" s="2" t="s">
        <v>87</v>
      </c>
      <c r="H88" s="2" t="s">
        <v>17</v>
      </c>
      <c r="I88" s="2">
        <v>2263</v>
      </c>
      <c r="J88" s="2" t="s">
        <v>14</v>
      </c>
      <c r="K88" s="2">
        <v>674</v>
      </c>
      <c r="L88" s="2">
        <v>0.29783472418785095</v>
      </c>
      <c r="M88" s="6">
        <v>47</v>
      </c>
      <c r="N88" s="2">
        <v>0</v>
      </c>
      <c r="O88" s="2">
        <v>4</v>
      </c>
      <c r="P88" s="2">
        <v>0.32037118077278137</v>
      </c>
      <c r="Q88" s="2" t="s">
        <v>14</v>
      </c>
      <c r="R88">
        <v>18</v>
      </c>
      <c r="S88" s="5">
        <v>45394</v>
      </c>
      <c r="T88">
        <v>725</v>
      </c>
      <c r="U88">
        <v>725</v>
      </c>
      <c r="V88" s="1">
        <v>0.32037118868758285</v>
      </c>
      <c r="W88" t="s">
        <v>14</v>
      </c>
      <c r="X88" t="s">
        <v>14</v>
      </c>
      <c r="Y88" s="1">
        <v>0.32037118868758285</v>
      </c>
      <c r="Z88">
        <v>2263</v>
      </c>
      <c r="AA88" t="s">
        <v>265</v>
      </c>
      <c r="AB88" t="s">
        <v>161</v>
      </c>
      <c r="AC88" t="s">
        <v>231</v>
      </c>
      <c r="AD88">
        <f>I88 * VLOOKUP(C88, '좋아요, 노출 기술통계'!$A$2:$C$9,2, FALSE) + VLOOKUP(C88,'좋아요, 노출 기술통계'!$A$2:$C$9,3,FALSE)</f>
        <v>53.100496</v>
      </c>
      <c r="AE88">
        <f t="shared" si="2"/>
        <v>0.88511414281327994</v>
      </c>
      <c r="AF88" s="13">
        <f t="shared" si="3"/>
        <v>-0.11488585718672006</v>
      </c>
      <c r="AG88" t="str">
        <f>IF(I88 &gt; ($AG$1 * VLOOKUP(C88,'좋아요, 노출 기술통계'!$A$2:$D$9,4,FALSE)), TRUE, "")</f>
        <v/>
      </c>
    </row>
    <row r="89" spans="1:33" x14ac:dyDescent="0.2">
      <c r="A89" t="s">
        <v>134</v>
      </c>
      <c r="B89" t="s">
        <v>390</v>
      </c>
      <c r="C89" t="s">
        <v>164</v>
      </c>
      <c r="D89" t="s">
        <v>126</v>
      </c>
      <c r="E89" s="2" t="s">
        <v>13</v>
      </c>
      <c r="F89" s="2" t="s">
        <v>21</v>
      </c>
      <c r="G89" s="2" t="s">
        <v>92</v>
      </c>
      <c r="H89" s="2" t="s">
        <v>17</v>
      </c>
      <c r="I89" s="2">
        <v>2649</v>
      </c>
      <c r="J89" s="2" t="s">
        <v>14</v>
      </c>
      <c r="K89" s="2">
        <v>51</v>
      </c>
      <c r="L89" s="2">
        <v>1.925254799425602E-2</v>
      </c>
      <c r="M89" s="6">
        <v>47</v>
      </c>
      <c r="N89" s="2">
        <v>1</v>
      </c>
      <c r="O89" s="2">
        <v>4</v>
      </c>
      <c r="P89" s="2">
        <v>3.8882598280906677E-2</v>
      </c>
      <c r="Q89" s="2" t="s">
        <v>14</v>
      </c>
      <c r="R89">
        <v>97</v>
      </c>
      <c r="S89" s="5">
        <v>45378</v>
      </c>
      <c r="T89">
        <v>103</v>
      </c>
      <c r="U89">
        <v>103</v>
      </c>
      <c r="V89" s="1">
        <v>3.8882597206493015E-2</v>
      </c>
      <c r="W89" t="s">
        <v>14</v>
      </c>
      <c r="X89" t="s">
        <v>14</v>
      </c>
      <c r="Y89" s="1">
        <v>3.8882597206493015E-2</v>
      </c>
      <c r="Z89">
        <v>2649</v>
      </c>
      <c r="AA89" t="s">
        <v>272</v>
      </c>
      <c r="AB89" t="s">
        <v>191</v>
      </c>
      <c r="AC89" t="s">
        <v>170</v>
      </c>
      <c r="AD89">
        <f>I89 * VLOOKUP(C89, '좋아요, 노출 기술통계'!$A$2:$C$9,2, FALSE) + VLOOKUP(C89,'좋아요, 노출 기술통계'!$A$2:$C$9,3,FALSE)</f>
        <v>55.265707000000006</v>
      </c>
      <c r="AE89">
        <f t="shared" si="2"/>
        <v>0.85043696265389301</v>
      </c>
      <c r="AF89" s="13">
        <f t="shared" si="3"/>
        <v>-0.14956303734610699</v>
      </c>
      <c r="AG89" t="str">
        <f>IF(I89 &gt; ($AG$1 * VLOOKUP(C89,'좋아요, 노출 기술통계'!$A$2:$D$9,4,FALSE)), TRUE, "")</f>
        <v/>
      </c>
    </row>
    <row r="90" spans="1:33" x14ac:dyDescent="0.2">
      <c r="A90" t="s">
        <v>225</v>
      </c>
      <c r="B90" t="s">
        <v>408</v>
      </c>
      <c r="C90" t="s">
        <v>128</v>
      </c>
      <c r="D90" t="s">
        <v>129</v>
      </c>
      <c r="E90" s="2" t="s">
        <v>13</v>
      </c>
      <c r="F90" s="2" t="s">
        <v>19</v>
      </c>
      <c r="G90" s="2" t="s">
        <v>62</v>
      </c>
      <c r="H90" s="2" t="s">
        <v>17</v>
      </c>
      <c r="I90" s="2">
        <v>4209</v>
      </c>
      <c r="J90" s="2" t="s">
        <v>14</v>
      </c>
      <c r="K90" s="2">
        <v>85</v>
      </c>
      <c r="L90" s="2">
        <v>2.0194821059703827E-2</v>
      </c>
      <c r="M90" s="6">
        <v>46</v>
      </c>
      <c r="N90" s="2">
        <v>0</v>
      </c>
      <c r="O90" s="2">
        <v>10</v>
      </c>
      <c r="P90" s="2">
        <v>3.3499643206596375E-2</v>
      </c>
      <c r="Q90" s="2" t="s">
        <v>14</v>
      </c>
      <c r="R90">
        <v>103</v>
      </c>
      <c r="S90" s="5">
        <v>45464</v>
      </c>
      <c r="T90">
        <v>141</v>
      </c>
      <c r="U90">
        <v>141</v>
      </c>
      <c r="V90" s="1">
        <v>3.3499643620812543E-2</v>
      </c>
      <c r="W90" t="s">
        <v>14</v>
      </c>
      <c r="X90" t="s">
        <v>14</v>
      </c>
      <c r="Y90" s="1">
        <v>3.3499643620812543E-2</v>
      </c>
      <c r="Z90">
        <v>4209</v>
      </c>
      <c r="AA90">
        <v>46</v>
      </c>
      <c r="AB90">
        <v>0</v>
      </c>
      <c r="AC90">
        <v>10</v>
      </c>
      <c r="AD90">
        <f>I90 * VLOOKUP(C90, '좋아요, 노출 기술통계'!$A$2:$C$9,2, FALSE) + VLOOKUP(C90,'좋아요, 노출 기술통계'!$A$2:$C$9,3,FALSE)</f>
        <v>80.034492</v>
      </c>
      <c r="AE90">
        <f t="shared" si="2"/>
        <v>0.57475219559087098</v>
      </c>
      <c r="AF90" s="13">
        <f t="shared" si="3"/>
        <v>-0.42524780440912902</v>
      </c>
      <c r="AG90" t="str">
        <f>IF(I90 &gt; ($AG$1 * VLOOKUP(C90,'좋아요, 노출 기술통계'!$A$2:$D$9,4,FALSE)), TRUE, "")</f>
        <v/>
      </c>
    </row>
    <row r="91" spans="1:33" x14ac:dyDescent="0.2">
      <c r="A91" t="s">
        <v>208</v>
      </c>
      <c r="B91" t="s">
        <v>409</v>
      </c>
      <c r="C91" t="s">
        <v>128</v>
      </c>
      <c r="D91" t="s">
        <v>129</v>
      </c>
      <c r="E91" s="2" t="s">
        <v>13</v>
      </c>
      <c r="F91" s="2" t="s">
        <v>19</v>
      </c>
      <c r="G91" s="2" t="s">
        <v>51</v>
      </c>
      <c r="H91" s="2" t="s">
        <v>17</v>
      </c>
      <c r="I91" s="2">
        <v>3013</v>
      </c>
      <c r="J91" s="2" t="s">
        <v>14</v>
      </c>
      <c r="K91" s="2">
        <v>53</v>
      </c>
      <c r="L91" s="2">
        <v>1.7590440809726715E-2</v>
      </c>
      <c r="M91" s="6">
        <v>45</v>
      </c>
      <c r="N91" s="2">
        <v>0</v>
      </c>
      <c r="O91" s="2">
        <v>3</v>
      </c>
      <c r="P91" s="2">
        <v>3.3521406352519989E-2</v>
      </c>
      <c r="Q91" s="2" t="s">
        <v>14</v>
      </c>
      <c r="R91">
        <v>102</v>
      </c>
      <c r="S91" s="5">
        <v>45489</v>
      </c>
      <c r="T91">
        <v>101</v>
      </c>
      <c r="U91">
        <v>101</v>
      </c>
      <c r="V91" s="1">
        <v>3.352140723531364E-2</v>
      </c>
      <c r="W91" t="s">
        <v>14</v>
      </c>
      <c r="X91" t="s">
        <v>14</v>
      </c>
      <c r="Y91" s="1">
        <v>3.352140723531364E-2</v>
      </c>
      <c r="Z91">
        <v>3013</v>
      </c>
      <c r="AA91">
        <v>45</v>
      </c>
      <c r="AB91">
        <v>0</v>
      </c>
      <c r="AC91">
        <v>3</v>
      </c>
      <c r="AD91">
        <f>I91 * VLOOKUP(C91, '좋아요, 노출 기술통계'!$A$2:$C$9,2, FALSE) + VLOOKUP(C91,'좋아요, 노출 기술통계'!$A$2:$C$9,3,FALSE)</f>
        <v>54.252319999999997</v>
      </c>
      <c r="AE91">
        <f t="shared" si="2"/>
        <v>0.82945761582177502</v>
      </c>
      <c r="AF91" s="13">
        <f t="shared" si="3"/>
        <v>-0.17054238417822498</v>
      </c>
      <c r="AG91" t="str">
        <f>IF(I91 &gt; ($AG$1 * VLOOKUP(C91,'좋아요, 노출 기술통계'!$A$2:$D$9,4,FALSE)), TRUE, "")</f>
        <v/>
      </c>
    </row>
    <row r="92" spans="1:33" x14ac:dyDescent="0.2">
      <c r="A92" t="s">
        <v>268</v>
      </c>
      <c r="B92" t="s">
        <v>410</v>
      </c>
      <c r="C92" t="s">
        <v>164</v>
      </c>
      <c r="D92" t="s">
        <v>120</v>
      </c>
      <c r="E92" s="2" t="s">
        <v>13</v>
      </c>
      <c r="F92" s="2" t="s">
        <v>15</v>
      </c>
      <c r="G92" s="2" t="s">
        <v>88</v>
      </c>
      <c r="H92" s="2" t="s">
        <v>17</v>
      </c>
      <c r="I92" s="2">
        <v>3059</v>
      </c>
      <c r="J92" s="2" t="s">
        <v>14</v>
      </c>
      <c r="K92" s="2">
        <v>122</v>
      </c>
      <c r="L92" s="2">
        <v>3.9882313460111618E-2</v>
      </c>
      <c r="M92" s="6">
        <v>45</v>
      </c>
      <c r="N92" s="2">
        <v>0</v>
      </c>
      <c r="O92" s="2">
        <v>4</v>
      </c>
      <c r="P92" s="2">
        <v>5.590062215924263E-2</v>
      </c>
      <c r="Q92" s="2" t="s">
        <v>14</v>
      </c>
      <c r="R92">
        <v>73</v>
      </c>
      <c r="S92" s="5">
        <v>45387</v>
      </c>
      <c r="T92">
        <v>171</v>
      </c>
      <c r="U92">
        <v>171</v>
      </c>
      <c r="V92" s="1">
        <v>5.5900621118012424E-2</v>
      </c>
      <c r="W92" t="s">
        <v>14</v>
      </c>
      <c r="X92" t="s">
        <v>14</v>
      </c>
      <c r="Y92" s="1">
        <v>5.5900621118012424E-2</v>
      </c>
      <c r="Z92">
        <v>3059</v>
      </c>
      <c r="AA92" t="s">
        <v>266</v>
      </c>
      <c r="AB92" t="s">
        <v>256</v>
      </c>
      <c r="AC92" t="s">
        <v>267</v>
      </c>
      <c r="AD92">
        <f>I92 * VLOOKUP(C92, '좋아요, 노출 기술통계'!$A$2:$C$9,2, FALSE) + VLOOKUP(C92,'좋아요, 노출 기술통계'!$A$2:$C$9,3,FALSE)</f>
        <v>57.356297000000005</v>
      </c>
      <c r="AE92">
        <f t="shared" si="2"/>
        <v>0.78456947804702237</v>
      </c>
      <c r="AF92" s="13">
        <f t="shared" si="3"/>
        <v>-0.21543052195297763</v>
      </c>
      <c r="AG92" t="b">
        <f>IF(I92 &gt; ($AG$1 * VLOOKUP(C92,'좋아요, 노출 기술통계'!$A$2:$D$9,4,FALSE)), TRUE, "")</f>
        <v>1</v>
      </c>
    </row>
    <row r="93" spans="1:33" x14ac:dyDescent="0.2">
      <c r="A93" t="s">
        <v>192</v>
      </c>
      <c r="B93" t="s">
        <v>382</v>
      </c>
      <c r="C93" t="s">
        <v>143</v>
      </c>
      <c r="D93" t="s">
        <v>126</v>
      </c>
      <c r="E93" s="2" t="s">
        <v>13</v>
      </c>
      <c r="F93" s="2" t="s">
        <v>21</v>
      </c>
      <c r="G93" s="2" t="s">
        <v>42</v>
      </c>
      <c r="H93" s="2" t="s">
        <v>17</v>
      </c>
      <c r="I93" s="2">
        <v>3613</v>
      </c>
      <c r="J93" s="2" t="s">
        <v>14</v>
      </c>
      <c r="K93" s="2">
        <v>831</v>
      </c>
      <c r="L93" s="2">
        <v>0.230002760887146</v>
      </c>
      <c r="M93" s="6">
        <v>44</v>
      </c>
      <c r="N93" s="2">
        <v>1</v>
      </c>
      <c r="O93" s="2">
        <v>2</v>
      </c>
      <c r="P93" s="2">
        <v>0.24301134049892426</v>
      </c>
      <c r="Q93" s="2" t="s">
        <v>14</v>
      </c>
      <c r="R93">
        <v>35</v>
      </c>
      <c r="S93" s="5">
        <v>45512</v>
      </c>
      <c r="T93">
        <v>878</v>
      </c>
      <c r="U93">
        <v>878</v>
      </c>
      <c r="V93" s="1">
        <v>0.24301134791032383</v>
      </c>
      <c r="W93" t="s">
        <v>14</v>
      </c>
      <c r="X93" t="s">
        <v>14</v>
      </c>
      <c r="Y93" s="1">
        <v>0.24301134791032383</v>
      </c>
      <c r="Z93">
        <v>3613</v>
      </c>
      <c r="AA93" t="s">
        <v>190</v>
      </c>
      <c r="AB93" t="s">
        <v>191</v>
      </c>
      <c r="AC93" t="s">
        <v>179</v>
      </c>
      <c r="AD93">
        <f>I93 * VLOOKUP(C93, '좋아요, 노출 기술통계'!$A$2:$C$9,2, FALSE) + VLOOKUP(C93,'좋아요, 노출 기술통계'!$A$2:$C$9,3,FALSE)</f>
        <v>66.900195999999994</v>
      </c>
      <c r="AE93">
        <f t="shared" si="2"/>
        <v>0.65769612991866278</v>
      </c>
      <c r="AF93" s="13">
        <f t="shared" si="3"/>
        <v>-0.34230387008133722</v>
      </c>
      <c r="AG93" t="str">
        <f>IF(I93 &gt; ($AG$1 * VLOOKUP(C93,'좋아요, 노출 기술통계'!$A$2:$D$9,4,FALSE)), TRUE, "")</f>
        <v/>
      </c>
    </row>
    <row r="94" spans="1:33" x14ac:dyDescent="0.2">
      <c r="A94" t="s">
        <v>211</v>
      </c>
      <c r="B94" t="s">
        <v>411</v>
      </c>
      <c r="C94" t="s">
        <v>147</v>
      </c>
      <c r="D94" t="s">
        <v>129</v>
      </c>
      <c r="E94" s="2" t="s">
        <v>13</v>
      </c>
      <c r="F94" s="2" t="s">
        <v>15</v>
      </c>
      <c r="G94" s="2" t="s">
        <v>54</v>
      </c>
      <c r="H94" s="2" t="s">
        <v>17</v>
      </c>
      <c r="I94" s="2">
        <v>2813</v>
      </c>
      <c r="J94" s="2">
        <v>839</v>
      </c>
      <c r="K94" s="2">
        <v>149</v>
      </c>
      <c r="L94" s="2">
        <v>5.2968360483646393E-2</v>
      </c>
      <c r="M94" s="6">
        <v>43</v>
      </c>
      <c r="N94" s="2">
        <v>0</v>
      </c>
      <c r="O94" s="2">
        <v>4</v>
      </c>
      <c r="P94" s="2">
        <v>6.9676503539085388E-2</v>
      </c>
      <c r="Q94" s="2" t="s">
        <v>27</v>
      </c>
      <c r="R94">
        <v>26</v>
      </c>
      <c r="S94" s="5">
        <v>45482</v>
      </c>
      <c r="T94">
        <v>196</v>
      </c>
      <c r="U94">
        <v>759</v>
      </c>
      <c r="V94" s="1">
        <v>6.9676501955207956E-2</v>
      </c>
      <c r="W94">
        <v>839</v>
      </c>
      <c r="X94">
        <v>15</v>
      </c>
      <c r="Y94" s="1">
        <v>0.26981869889797372</v>
      </c>
      <c r="Z94">
        <v>2813</v>
      </c>
      <c r="AA94">
        <v>43</v>
      </c>
      <c r="AB94">
        <v>0</v>
      </c>
      <c r="AC94">
        <v>4</v>
      </c>
      <c r="AD94">
        <f>I94 * VLOOKUP(C94, '좋아요, 노출 기술통계'!$A$2:$C$9,2, FALSE) + VLOOKUP(C94,'좋아요, 노출 기술통계'!$A$2:$C$9,3,FALSE)</f>
        <v>54.382750999999999</v>
      </c>
      <c r="AE94">
        <f t="shared" si="2"/>
        <v>0.79069188684478287</v>
      </c>
      <c r="AF94" s="13">
        <f t="shared" si="3"/>
        <v>-0.20930811315521713</v>
      </c>
      <c r="AG94" t="str">
        <f>IF(I94 &gt; ($AG$1 * VLOOKUP(C94,'좋아요, 노출 기술통계'!$A$2:$D$9,4,FALSE)), TRUE, "")</f>
        <v/>
      </c>
    </row>
    <row r="95" spans="1:33" x14ac:dyDescent="0.2">
      <c r="A95" t="s">
        <v>294</v>
      </c>
      <c r="B95" t="s">
        <v>412</v>
      </c>
      <c r="C95" t="s">
        <v>241</v>
      </c>
      <c r="D95" t="s">
        <v>120</v>
      </c>
      <c r="E95" s="2" t="s">
        <v>13</v>
      </c>
      <c r="F95" s="2" t="s">
        <v>15</v>
      </c>
      <c r="G95" s="2" t="s">
        <v>104</v>
      </c>
      <c r="H95" s="2" t="s">
        <v>17</v>
      </c>
      <c r="I95" s="2">
        <v>3175</v>
      </c>
      <c r="J95" s="2">
        <v>741</v>
      </c>
      <c r="K95" s="2">
        <v>92</v>
      </c>
      <c r="L95" s="2">
        <v>2.8976377099752426E-2</v>
      </c>
      <c r="M95" s="6">
        <v>43</v>
      </c>
      <c r="N95" s="2">
        <v>0</v>
      </c>
      <c r="O95" s="2">
        <v>3</v>
      </c>
      <c r="P95" s="2">
        <v>4.3464567512273788E-2</v>
      </c>
      <c r="Q95" s="2" t="s">
        <v>27</v>
      </c>
      <c r="R95">
        <v>53</v>
      </c>
      <c r="S95" s="5">
        <v>45330</v>
      </c>
      <c r="T95">
        <v>138</v>
      </c>
      <c r="U95">
        <v>619.4</v>
      </c>
      <c r="V95" s="1">
        <v>4.3464566929133856E-2</v>
      </c>
      <c r="W95">
        <v>741</v>
      </c>
      <c r="X95">
        <v>19</v>
      </c>
      <c r="Y95" s="1">
        <v>0.19508661417322834</v>
      </c>
      <c r="Z95">
        <v>3175</v>
      </c>
      <c r="AA95">
        <v>43</v>
      </c>
      <c r="AB95">
        <v>0</v>
      </c>
      <c r="AC95">
        <v>3</v>
      </c>
      <c r="AD95">
        <f>I95 * VLOOKUP(C95, '좋아요, 노출 기술통계'!$A$2:$C$9,2, FALSE) + VLOOKUP(C95,'좋아요, 노출 기술통계'!$A$2:$C$9,3,FALSE)</f>
        <v>55.582248999999997</v>
      </c>
      <c r="AE95">
        <f t="shared" si="2"/>
        <v>0.77362828553411001</v>
      </c>
      <c r="AF95" s="13">
        <f t="shared" si="3"/>
        <v>-0.22637171446588999</v>
      </c>
      <c r="AG95" t="str">
        <f>IF(I95 &gt; ($AG$1 * VLOOKUP(C95,'좋아요, 노출 기술통계'!$A$2:$D$9,4,FALSE)), TRUE, "")</f>
        <v/>
      </c>
    </row>
    <row r="96" spans="1:33" x14ac:dyDescent="0.2">
      <c r="A96" t="s">
        <v>228</v>
      </c>
      <c r="B96" t="s">
        <v>413</v>
      </c>
      <c r="C96" t="s">
        <v>164</v>
      </c>
      <c r="D96" t="s">
        <v>120</v>
      </c>
      <c r="E96" s="2" t="s">
        <v>13</v>
      </c>
      <c r="F96" s="2" t="s">
        <v>21</v>
      </c>
      <c r="G96" s="2" t="s">
        <v>65</v>
      </c>
      <c r="H96" s="2" t="s">
        <v>17</v>
      </c>
      <c r="I96" s="2">
        <v>2367</v>
      </c>
      <c r="J96" s="2" t="s">
        <v>14</v>
      </c>
      <c r="K96" s="2">
        <v>65</v>
      </c>
      <c r="L96" s="2">
        <v>2.7460921555757523E-2</v>
      </c>
      <c r="M96" s="6">
        <v>42</v>
      </c>
      <c r="N96" s="2">
        <v>0</v>
      </c>
      <c r="O96" s="2">
        <v>5</v>
      </c>
      <c r="P96" s="2">
        <v>4.7317277640104294E-2</v>
      </c>
      <c r="Q96" s="2" t="s">
        <v>14</v>
      </c>
      <c r="R96">
        <v>84</v>
      </c>
      <c r="S96" s="5">
        <v>45457</v>
      </c>
      <c r="T96">
        <v>112</v>
      </c>
      <c r="U96">
        <v>112</v>
      </c>
      <c r="V96" s="1">
        <v>4.7317279256442753E-2</v>
      </c>
      <c r="W96" t="s">
        <v>14</v>
      </c>
      <c r="X96" t="s">
        <v>14</v>
      </c>
      <c r="Y96" s="1">
        <v>4.7317279256442753E-2</v>
      </c>
      <c r="Z96">
        <v>2367</v>
      </c>
      <c r="AA96" t="s">
        <v>227</v>
      </c>
      <c r="AB96" t="s">
        <v>169</v>
      </c>
      <c r="AC96" t="s">
        <v>197</v>
      </c>
      <c r="AD96">
        <f>I96 * VLOOKUP(C96, '좋아요, 노출 기술통계'!$A$2:$C$9,2, FALSE) + VLOOKUP(C96,'좋아요, 노출 기술통계'!$A$2:$C$9,3,FALSE)</f>
        <v>53.827789000000003</v>
      </c>
      <c r="AE96">
        <f t="shared" si="2"/>
        <v>0.78026611867710183</v>
      </c>
      <c r="AF96" s="13">
        <f t="shared" si="3"/>
        <v>-0.21973388132289817</v>
      </c>
      <c r="AG96" t="str">
        <f>IF(I96 &gt; ($AG$1 * VLOOKUP(C96,'좋아요, 노출 기술통계'!$A$2:$D$9,4,FALSE)), TRUE, "")</f>
        <v/>
      </c>
    </row>
    <row r="97" spans="1:33" x14ac:dyDescent="0.2">
      <c r="A97" t="s">
        <v>269</v>
      </c>
      <c r="B97" t="s">
        <v>414</v>
      </c>
      <c r="C97" t="s">
        <v>241</v>
      </c>
      <c r="D97" t="s">
        <v>126</v>
      </c>
      <c r="E97" s="2" t="s">
        <v>13</v>
      </c>
      <c r="F97" s="2" t="s">
        <v>15</v>
      </c>
      <c r="G97" s="2" t="s">
        <v>89</v>
      </c>
      <c r="H97" s="2" t="s">
        <v>17</v>
      </c>
      <c r="I97" s="2">
        <v>2926</v>
      </c>
      <c r="J97" s="2">
        <v>795</v>
      </c>
      <c r="K97" s="2">
        <v>60</v>
      </c>
      <c r="L97" s="2">
        <v>2.0505810156464577E-2</v>
      </c>
      <c r="M97" s="6">
        <v>41</v>
      </c>
      <c r="N97" s="2">
        <v>0</v>
      </c>
      <c r="O97" s="2">
        <v>4</v>
      </c>
      <c r="P97" s="2">
        <v>3.5885166376829147E-2</v>
      </c>
      <c r="Q97" s="2" t="s">
        <v>27</v>
      </c>
      <c r="R97">
        <v>48</v>
      </c>
      <c r="S97" s="5">
        <v>45384</v>
      </c>
      <c r="T97">
        <v>105</v>
      </c>
      <c r="U97">
        <v>606</v>
      </c>
      <c r="V97" s="1">
        <v>3.5885167464114832E-2</v>
      </c>
      <c r="W97">
        <v>795</v>
      </c>
      <c r="X97">
        <v>17</v>
      </c>
      <c r="Y97" s="1">
        <v>0.20710868079289133</v>
      </c>
      <c r="Z97">
        <v>2926</v>
      </c>
      <c r="AA97">
        <v>41</v>
      </c>
      <c r="AB97">
        <v>0</v>
      </c>
      <c r="AC97">
        <v>4</v>
      </c>
      <c r="AD97">
        <f>I97 * VLOOKUP(C97, '좋아요, 노출 기술통계'!$A$2:$C$9,2, FALSE) + VLOOKUP(C97,'좋아요, 노출 기술통계'!$A$2:$C$9,3,FALSE)</f>
        <v>50.924703999999998</v>
      </c>
      <c r="AE97">
        <f t="shared" si="2"/>
        <v>0.80511022705208068</v>
      </c>
      <c r="AF97" s="13">
        <f t="shared" si="3"/>
        <v>-0.19488977294791932</v>
      </c>
      <c r="AG97" t="str">
        <f>IF(I97 &gt; ($AG$1 * VLOOKUP(C97,'좋아요, 노출 기술통계'!$A$2:$D$9,4,FALSE)), TRUE, "")</f>
        <v/>
      </c>
    </row>
    <row r="98" spans="1:33" x14ac:dyDescent="0.2">
      <c r="A98" t="s">
        <v>134</v>
      </c>
      <c r="B98" t="s">
        <v>390</v>
      </c>
      <c r="C98" t="s">
        <v>164</v>
      </c>
      <c r="D98" t="s">
        <v>126</v>
      </c>
      <c r="E98" s="2" t="s">
        <v>13</v>
      </c>
      <c r="F98" s="2" t="s">
        <v>21</v>
      </c>
      <c r="G98" s="2" t="s">
        <v>33</v>
      </c>
      <c r="H98" s="2" t="s">
        <v>17</v>
      </c>
      <c r="I98" s="2">
        <v>2324</v>
      </c>
      <c r="J98" s="2" t="s">
        <v>14</v>
      </c>
      <c r="K98" s="2">
        <v>39</v>
      </c>
      <c r="L98" s="2">
        <v>1.6781412065029144E-2</v>
      </c>
      <c r="M98" s="6">
        <v>39</v>
      </c>
      <c r="N98" s="2">
        <v>0</v>
      </c>
      <c r="O98" s="2">
        <v>4</v>
      </c>
      <c r="P98" s="2">
        <v>3.5283993929624557E-2</v>
      </c>
      <c r="Q98" s="2" t="s">
        <v>14</v>
      </c>
      <c r="R98">
        <v>99</v>
      </c>
      <c r="S98" s="5">
        <v>45538</v>
      </c>
      <c r="T98">
        <v>82</v>
      </c>
      <c r="U98">
        <v>82</v>
      </c>
      <c r="V98" s="1">
        <v>3.5283993115318414E-2</v>
      </c>
      <c r="W98" t="s">
        <v>14</v>
      </c>
      <c r="X98" t="s">
        <v>14</v>
      </c>
      <c r="Y98" s="1">
        <v>3.5283993115318414E-2</v>
      </c>
      <c r="Z98">
        <v>2324</v>
      </c>
      <c r="AA98" t="s">
        <v>168</v>
      </c>
      <c r="AB98" t="s">
        <v>169</v>
      </c>
      <c r="AC98" t="s">
        <v>170</v>
      </c>
      <c r="AD98">
        <f>I98 * VLOOKUP(C98, '좋아요, 노출 기술통계'!$A$2:$C$9,2, FALSE) + VLOOKUP(C98,'좋아요, 노출 기술통계'!$A$2:$C$9,3,FALSE)</f>
        <v>53.608532000000004</v>
      </c>
      <c r="AE98">
        <f t="shared" si="2"/>
        <v>0.72749613811473135</v>
      </c>
      <c r="AF98" s="13">
        <f t="shared" si="3"/>
        <v>-0.27250386188526865</v>
      </c>
      <c r="AG98" t="str">
        <f>IF(I98 &gt; ($AG$1 * VLOOKUP(C98,'좋아요, 노출 기술통계'!$A$2:$D$9,4,FALSE)), TRUE, "")</f>
        <v/>
      </c>
    </row>
    <row r="99" spans="1:33" x14ac:dyDescent="0.2">
      <c r="A99" t="s">
        <v>271</v>
      </c>
      <c r="B99" t="s">
        <v>415</v>
      </c>
      <c r="C99" t="s">
        <v>241</v>
      </c>
      <c r="D99" t="s">
        <v>126</v>
      </c>
      <c r="E99" s="2" t="s">
        <v>13</v>
      </c>
      <c r="F99" s="2" t="s">
        <v>15</v>
      </c>
      <c r="G99" s="2" t="s">
        <v>91</v>
      </c>
      <c r="H99" s="2" t="s">
        <v>17</v>
      </c>
      <c r="I99" s="2">
        <v>2968</v>
      </c>
      <c r="J99" s="2">
        <v>856</v>
      </c>
      <c r="K99" s="2">
        <v>44</v>
      </c>
      <c r="L99" s="2">
        <v>1.482479739934206E-2</v>
      </c>
      <c r="M99" s="6">
        <v>38</v>
      </c>
      <c r="N99" s="2">
        <v>0</v>
      </c>
      <c r="O99" s="2">
        <v>4</v>
      </c>
      <c r="P99" s="2">
        <v>2.8975741937756538E-2</v>
      </c>
      <c r="Q99" s="2" t="s">
        <v>27</v>
      </c>
      <c r="R99">
        <v>47</v>
      </c>
      <c r="S99" s="5">
        <v>45379</v>
      </c>
      <c r="T99">
        <v>86</v>
      </c>
      <c r="U99">
        <v>617.20000000000005</v>
      </c>
      <c r="V99" s="1">
        <v>2.8975741239892182E-2</v>
      </c>
      <c r="W99">
        <v>856</v>
      </c>
      <c r="X99">
        <v>13</v>
      </c>
      <c r="Y99" s="1">
        <v>0.20795148247978437</v>
      </c>
      <c r="Z99">
        <v>2968</v>
      </c>
      <c r="AA99">
        <v>38</v>
      </c>
      <c r="AB99">
        <v>0</v>
      </c>
      <c r="AC99">
        <v>4</v>
      </c>
      <c r="AD99">
        <f>I99 * VLOOKUP(C99, '좋아요, 노출 기술통계'!$A$2:$C$9,2, FALSE) + VLOOKUP(C99,'좋아요, 노출 기술통계'!$A$2:$C$9,3,FALSE)</f>
        <v>51.710313999999997</v>
      </c>
      <c r="AE99">
        <f t="shared" si="2"/>
        <v>0.73486306812989</v>
      </c>
      <c r="AF99" s="13">
        <f t="shared" si="3"/>
        <v>-0.26513693187011</v>
      </c>
      <c r="AG99" t="str">
        <f>IF(I99 &gt; ($AG$1 * VLOOKUP(C99,'좋아요, 노출 기술통계'!$A$2:$D$9,4,FALSE)), TRUE, "")</f>
        <v/>
      </c>
    </row>
    <row r="100" spans="1:33" x14ac:dyDescent="0.2">
      <c r="A100" t="s">
        <v>193</v>
      </c>
      <c r="B100" t="s">
        <v>416</v>
      </c>
      <c r="C100" t="s">
        <v>241</v>
      </c>
      <c r="D100" t="s">
        <v>120</v>
      </c>
      <c r="E100" s="2" t="s">
        <v>13</v>
      </c>
      <c r="F100" s="2" t="s">
        <v>15</v>
      </c>
      <c r="G100" s="2" t="s">
        <v>43</v>
      </c>
      <c r="H100" s="2" t="s">
        <v>17</v>
      </c>
      <c r="I100" s="2">
        <v>2560</v>
      </c>
      <c r="J100" s="2">
        <v>724</v>
      </c>
      <c r="K100" s="2">
        <v>92</v>
      </c>
      <c r="L100" s="2">
        <v>3.593749925494194E-2</v>
      </c>
      <c r="M100" s="6">
        <v>36</v>
      </c>
      <c r="N100" s="2">
        <v>0</v>
      </c>
      <c r="O100" s="2">
        <v>4</v>
      </c>
      <c r="P100" s="2">
        <v>5.156249925494194E-2</v>
      </c>
      <c r="Q100" s="2" t="s">
        <v>27</v>
      </c>
      <c r="R100">
        <v>40</v>
      </c>
      <c r="S100" s="5">
        <v>45506</v>
      </c>
      <c r="T100">
        <v>132</v>
      </c>
      <c r="U100">
        <v>603.19999999999993</v>
      </c>
      <c r="V100" s="1">
        <v>5.1562499999999997E-2</v>
      </c>
      <c r="W100">
        <v>724</v>
      </c>
      <c r="X100">
        <v>20</v>
      </c>
      <c r="Y100" s="1">
        <v>0.23562499999999997</v>
      </c>
      <c r="Z100">
        <v>2560</v>
      </c>
      <c r="AA100">
        <v>36</v>
      </c>
      <c r="AB100">
        <v>0</v>
      </c>
      <c r="AC100">
        <v>4</v>
      </c>
      <c r="AD100">
        <f>I100 * VLOOKUP(C100, '좋아요, 노출 기술통계'!$A$2:$C$9,2, FALSE) + VLOOKUP(C100,'좋아요, 노출 기술통계'!$A$2:$C$9,3,FALSE)</f>
        <v>44.078673999999999</v>
      </c>
      <c r="AE100">
        <f t="shared" si="2"/>
        <v>0.81672148304642744</v>
      </c>
      <c r="AF100" s="13">
        <f t="shared" si="3"/>
        <v>-0.18327851695357256</v>
      </c>
      <c r="AG100" t="str">
        <f>IF(I100 &gt; ($AG$1 * VLOOKUP(C100,'좋아요, 노출 기술통계'!$A$2:$D$9,4,FALSE)), TRUE, "")</f>
        <v/>
      </c>
    </row>
    <row r="101" spans="1:33" x14ac:dyDescent="0.2">
      <c r="A101" t="s">
        <v>134</v>
      </c>
      <c r="B101" t="s">
        <v>390</v>
      </c>
      <c r="C101" t="s">
        <v>164</v>
      </c>
      <c r="D101" t="s">
        <v>126</v>
      </c>
      <c r="E101" s="2" t="s">
        <v>13</v>
      </c>
      <c r="F101" s="2" t="s">
        <v>21</v>
      </c>
      <c r="G101" s="2" t="s">
        <v>93</v>
      </c>
      <c r="H101" s="2" t="s">
        <v>17</v>
      </c>
      <c r="I101" s="2">
        <v>1517</v>
      </c>
      <c r="J101" s="2" t="s">
        <v>14</v>
      </c>
      <c r="K101" s="2">
        <v>23</v>
      </c>
      <c r="L101" s="2">
        <v>1.5161503106355667E-2</v>
      </c>
      <c r="M101" s="6">
        <v>35</v>
      </c>
      <c r="N101" s="2">
        <v>0</v>
      </c>
      <c r="O101" s="2">
        <v>4</v>
      </c>
      <c r="P101" s="2">
        <v>4.0870137512683868E-2</v>
      </c>
      <c r="Q101" s="2" t="s">
        <v>14</v>
      </c>
      <c r="R101">
        <v>94</v>
      </c>
      <c r="S101" s="5">
        <v>45377</v>
      </c>
      <c r="T101">
        <v>62</v>
      </c>
      <c r="U101">
        <v>62</v>
      </c>
      <c r="V101" s="1">
        <v>4.0870138431114041E-2</v>
      </c>
      <c r="W101" t="s">
        <v>14</v>
      </c>
      <c r="X101" t="s">
        <v>14</v>
      </c>
      <c r="Y101" s="1">
        <v>4.0870138431114041E-2</v>
      </c>
      <c r="Z101">
        <v>1517</v>
      </c>
      <c r="AA101" t="s">
        <v>273</v>
      </c>
      <c r="AB101" t="s">
        <v>169</v>
      </c>
      <c r="AC101" t="s">
        <v>170</v>
      </c>
      <c r="AD101">
        <f>I101 * VLOOKUP(C101, '좋아요, 노출 기술통계'!$A$2:$C$9,2, FALSE) + VLOOKUP(C101,'좋아요, 노출 기술통계'!$A$2:$C$9,3,FALSE)</f>
        <v>49.493639000000002</v>
      </c>
      <c r="AE101">
        <f t="shared" si="2"/>
        <v>0.70716158090537651</v>
      </c>
      <c r="AF101" s="13">
        <f t="shared" si="3"/>
        <v>-0.29283841909462349</v>
      </c>
      <c r="AG101" t="str">
        <f>IF(I101 &gt; ($AG$1 * VLOOKUP(C101,'좋아요, 노출 기술통계'!$A$2:$D$9,4,FALSE)), TRUE, "")</f>
        <v/>
      </c>
    </row>
    <row r="102" spans="1:33" x14ac:dyDescent="0.2">
      <c r="A102" t="s">
        <v>199</v>
      </c>
      <c r="B102" t="s">
        <v>417</v>
      </c>
      <c r="C102" t="s">
        <v>164</v>
      </c>
      <c r="D102" t="s">
        <v>120</v>
      </c>
      <c r="E102" s="2" t="s">
        <v>13</v>
      </c>
      <c r="F102" s="2" t="s">
        <v>15</v>
      </c>
      <c r="G102" s="2" t="s">
        <v>46</v>
      </c>
      <c r="H102" s="2" t="s">
        <v>17</v>
      </c>
      <c r="I102" s="2">
        <v>1912</v>
      </c>
      <c r="J102" s="2" t="s">
        <v>14</v>
      </c>
      <c r="K102" s="2">
        <v>47</v>
      </c>
      <c r="L102" s="2">
        <v>2.4581590667366982E-2</v>
      </c>
      <c r="M102" s="6">
        <v>34</v>
      </c>
      <c r="N102" s="2">
        <v>0</v>
      </c>
      <c r="O102" s="2">
        <v>4</v>
      </c>
      <c r="P102" s="2">
        <v>4.4456068426370621E-2</v>
      </c>
      <c r="Q102" s="2" t="s">
        <v>14</v>
      </c>
      <c r="R102">
        <v>90</v>
      </c>
      <c r="S102" s="5">
        <v>45499</v>
      </c>
      <c r="T102">
        <v>85</v>
      </c>
      <c r="U102">
        <v>85</v>
      </c>
      <c r="V102" s="1">
        <v>4.4456066945606693E-2</v>
      </c>
      <c r="W102" t="s">
        <v>14</v>
      </c>
      <c r="X102" t="s">
        <v>14</v>
      </c>
      <c r="Y102" s="1">
        <v>4.4456066945606693E-2</v>
      </c>
      <c r="Z102">
        <v>1912</v>
      </c>
      <c r="AA102">
        <v>34</v>
      </c>
      <c r="AB102">
        <v>0</v>
      </c>
      <c r="AC102">
        <v>4</v>
      </c>
      <c r="AD102">
        <f>I102 * VLOOKUP(C102, '좋아요, 노출 기술통계'!$A$2:$C$9,2, FALSE) + VLOOKUP(C102,'좋아요, 노출 기술통계'!$A$2:$C$9,3,FALSE)</f>
        <v>51.507744000000002</v>
      </c>
      <c r="AE102">
        <f t="shared" si="2"/>
        <v>0.66009491698956957</v>
      </c>
      <c r="AF102" s="13">
        <f t="shared" si="3"/>
        <v>-0.33990508301043043</v>
      </c>
      <c r="AG102" t="str">
        <f>IF(I102 &gt; ($AG$1 * VLOOKUP(C102,'좋아요, 노출 기술통계'!$A$2:$D$9,4,FALSE)), TRUE, "")</f>
        <v/>
      </c>
    </row>
    <row r="103" spans="1:33" x14ac:dyDescent="0.2">
      <c r="A103" t="s">
        <v>245</v>
      </c>
      <c r="B103" t="s">
        <v>418</v>
      </c>
      <c r="C103" t="s">
        <v>164</v>
      </c>
      <c r="D103" t="s">
        <v>120</v>
      </c>
      <c r="E103" s="2" t="s">
        <v>13</v>
      </c>
      <c r="F103" s="2" t="s">
        <v>15</v>
      </c>
      <c r="G103" s="2" t="s">
        <v>77</v>
      </c>
      <c r="H103" s="2" t="s">
        <v>17</v>
      </c>
      <c r="I103" s="2">
        <v>1865</v>
      </c>
      <c r="J103" s="2" t="s">
        <v>14</v>
      </c>
      <c r="K103" s="2">
        <v>21</v>
      </c>
      <c r="L103" s="2">
        <v>1.126005407422781E-2</v>
      </c>
      <c r="M103" s="6">
        <v>29</v>
      </c>
      <c r="N103" s="2">
        <v>0</v>
      </c>
      <c r="O103" s="2">
        <v>2</v>
      </c>
      <c r="P103" s="2">
        <v>2.7882037684321404E-2</v>
      </c>
      <c r="Q103" s="2" t="s">
        <v>14</v>
      </c>
      <c r="R103">
        <v>109</v>
      </c>
      <c r="S103" s="5">
        <v>45422</v>
      </c>
      <c r="T103">
        <v>52</v>
      </c>
      <c r="U103">
        <v>52</v>
      </c>
      <c r="V103" s="1">
        <v>2.7882037533512063E-2</v>
      </c>
      <c r="W103" t="s">
        <v>14</v>
      </c>
      <c r="X103" t="s">
        <v>14</v>
      </c>
      <c r="Y103" s="1">
        <v>2.7882037533512063E-2</v>
      </c>
      <c r="Z103">
        <v>1865</v>
      </c>
      <c r="AA103" t="s">
        <v>244</v>
      </c>
      <c r="AB103" t="s">
        <v>140</v>
      </c>
      <c r="AC103" t="s">
        <v>237</v>
      </c>
      <c r="AD103">
        <f>I103 * VLOOKUP(C103, '좋아요, 노출 기술통계'!$A$2:$C$9,2, FALSE) + VLOOKUP(C103,'좋아요, 노출 기술통계'!$A$2:$C$9,3,FALSE)</f>
        <v>51.268091000000005</v>
      </c>
      <c r="AE103">
        <f t="shared" si="2"/>
        <v>0.56565398543901302</v>
      </c>
      <c r="AF103" s="13">
        <f t="shared" si="3"/>
        <v>-0.43434601456098698</v>
      </c>
      <c r="AG103" t="str">
        <f>IF(I103 &gt; ($AG$1 * VLOOKUP(C103,'좋아요, 노출 기술통계'!$A$2:$D$9,4,FALSE)), TRUE, "")</f>
        <v/>
      </c>
    </row>
    <row r="104" spans="1:33" x14ac:dyDescent="0.2">
      <c r="A104" t="s">
        <v>134</v>
      </c>
      <c r="B104" t="s">
        <v>390</v>
      </c>
      <c r="C104" t="s">
        <v>164</v>
      </c>
      <c r="D104" t="s">
        <v>126</v>
      </c>
      <c r="E104" s="2" t="s">
        <v>13</v>
      </c>
      <c r="F104" s="2" t="s">
        <v>21</v>
      </c>
      <c r="G104" s="2" t="s">
        <v>78</v>
      </c>
      <c r="H104" s="2" t="s">
        <v>17</v>
      </c>
      <c r="I104" s="2">
        <v>2868</v>
      </c>
      <c r="J104" s="2" t="s">
        <v>14</v>
      </c>
      <c r="K104" s="2">
        <v>54</v>
      </c>
      <c r="L104" s="2">
        <v>1.8828451633453369E-2</v>
      </c>
      <c r="M104" s="6">
        <v>29</v>
      </c>
      <c r="N104" s="2">
        <v>2</v>
      </c>
      <c r="O104" s="2">
        <v>4</v>
      </c>
      <c r="P104" s="2">
        <v>3.1032077968120575E-2</v>
      </c>
      <c r="Q104" s="2" t="s">
        <v>14</v>
      </c>
      <c r="R104">
        <v>105</v>
      </c>
      <c r="S104" s="5">
        <v>45420</v>
      </c>
      <c r="T104">
        <v>89</v>
      </c>
      <c r="U104">
        <v>89</v>
      </c>
      <c r="V104" s="1">
        <v>3.1032078103207811E-2</v>
      </c>
      <c r="W104" t="s">
        <v>14</v>
      </c>
      <c r="X104" t="s">
        <v>14</v>
      </c>
      <c r="Y104" s="1">
        <v>3.1032078103207811E-2</v>
      </c>
      <c r="Z104">
        <v>2868</v>
      </c>
      <c r="AA104" t="s">
        <v>246</v>
      </c>
      <c r="AB104" t="s">
        <v>247</v>
      </c>
      <c r="AC104" t="s">
        <v>133</v>
      </c>
      <c r="AD104">
        <f>I104 * VLOOKUP(C104, '좋아요, 노출 기술통계'!$A$2:$C$9,2, FALSE) + VLOOKUP(C104,'좋아요, 노출 기술통계'!$A$2:$C$9,3,FALSE)</f>
        <v>56.382388000000006</v>
      </c>
      <c r="AE104">
        <f t="shared" si="2"/>
        <v>0.51434501142448941</v>
      </c>
      <c r="AF104" s="13">
        <f t="shared" si="3"/>
        <v>-0.48565498857551059</v>
      </c>
      <c r="AG104" t="b">
        <f>IF(I104 &gt; ($AG$1 * VLOOKUP(C104,'좋아요, 노출 기술통계'!$A$2:$D$9,4,FALSE)), TRUE, "")</f>
        <v>1</v>
      </c>
    </row>
    <row r="105" spans="1:33" x14ac:dyDescent="0.2">
      <c r="A105" t="s">
        <v>282</v>
      </c>
      <c r="B105" t="s">
        <v>419</v>
      </c>
      <c r="C105" t="s">
        <v>128</v>
      </c>
      <c r="D105" t="s">
        <v>129</v>
      </c>
      <c r="E105" s="2" t="s">
        <v>13</v>
      </c>
      <c r="F105" s="2" t="s">
        <v>19</v>
      </c>
      <c r="G105" s="2" t="s">
        <v>98</v>
      </c>
      <c r="H105" s="2" t="s">
        <v>17</v>
      </c>
      <c r="I105" s="2">
        <v>1749</v>
      </c>
      <c r="J105" s="2" t="s">
        <v>14</v>
      </c>
      <c r="K105" s="2">
        <v>23</v>
      </c>
      <c r="L105" s="2">
        <v>1.3150371611118317E-2</v>
      </c>
      <c r="M105" s="6">
        <v>28</v>
      </c>
      <c r="N105" s="2">
        <v>0</v>
      </c>
      <c r="O105" s="2">
        <v>2</v>
      </c>
      <c r="P105" s="2">
        <v>3.0303031206130981E-2</v>
      </c>
      <c r="Q105" s="2" t="s">
        <v>14</v>
      </c>
      <c r="R105">
        <v>107</v>
      </c>
      <c r="S105" s="5">
        <v>45358</v>
      </c>
      <c r="T105">
        <v>53</v>
      </c>
      <c r="U105">
        <v>53</v>
      </c>
      <c r="V105" s="1">
        <v>3.0303030303030304E-2</v>
      </c>
      <c r="W105" t="s">
        <v>14</v>
      </c>
      <c r="X105" t="s">
        <v>14</v>
      </c>
      <c r="Y105" s="1">
        <v>3.0303030303030304E-2</v>
      </c>
      <c r="Z105">
        <v>1749</v>
      </c>
      <c r="AA105">
        <v>28</v>
      </c>
      <c r="AB105">
        <v>0</v>
      </c>
      <c r="AC105">
        <v>2</v>
      </c>
      <c r="AD105">
        <f>I105 * VLOOKUP(C105, '좋아요, 노출 기술통계'!$A$2:$C$9,2, FALSE) + VLOOKUP(C105,'좋아요, 노출 기술통계'!$A$2:$C$9,3,FALSE)</f>
        <v>27.004272</v>
      </c>
      <c r="AE105">
        <f t="shared" si="2"/>
        <v>1.03687298068987</v>
      </c>
      <c r="AF105" s="13">
        <f t="shared" si="3"/>
        <v>3.6872980689869994E-2</v>
      </c>
      <c r="AG105" t="str">
        <f>IF(I105 &gt; ($AG$1 * VLOOKUP(C105,'좋아요, 노출 기술통계'!$A$2:$D$9,4,FALSE)), TRUE, "")</f>
        <v/>
      </c>
    </row>
    <row r="106" spans="1:33" x14ac:dyDescent="0.2">
      <c r="A106" t="s">
        <v>134</v>
      </c>
      <c r="B106" t="s">
        <v>390</v>
      </c>
      <c r="C106" t="s">
        <v>164</v>
      </c>
      <c r="D106" t="s">
        <v>126</v>
      </c>
      <c r="E106" s="2" t="s">
        <v>13</v>
      </c>
      <c r="F106" s="2" t="s">
        <v>21</v>
      </c>
      <c r="G106" s="2" t="s">
        <v>47</v>
      </c>
      <c r="H106" s="2" t="s">
        <v>17</v>
      </c>
      <c r="I106" s="2">
        <v>2076</v>
      </c>
      <c r="J106" s="2" t="s">
        <v>14</v>
      </c>
      <c r="K106" s="2">
        <v>48</v>
      </c>
      <c r="L106" s="2">
        <v>2.3121386766433716E-2</v>
      </c>
      <c r="M106" s="6">
        <v>25</v>
      </c>
      <c r="N106" s="2">
        <v>0</v>
      </c>
      <c r="O106" s="2">
        <v>4</v>
      </c>
      <c r="P106" s="2">
        <v>3.7090558558702469E-2</v>
      </c>
      <c r="Q106" s="2" t="s">
        <v>14</v>
      </c>
      <c r="R106">
        <v>98</v>
      </c>
      <c r="S106" s="5">
        <v>45498</v>
      </c>
      <c r="T106">
        <v>77</v>
      </c>
      <c r="U106">
        <v>77</v>
      </c>
      <c r="V106" s="1">
        <v>3.7090558766859343E-2</v>
      </c>
      <c r="W106" t="s">
        <v>14</v>
      </c>
      <c r="X106" t="s">
        <v>14</v>
      </c>
      <c r="Y106" s="1">
        <v>3.7090558766859343E-2</v>
      </c>
      <c r="Z106">
        <v>2076</v>
      </c>
      <c r="AA106" t="s">
        <v>200</v>
      </c>
      <c r="AB106" t="s">
        <v>169</v>
      </c>
      <c r="AC106" t="s">
        <v>170</v>
      </c>
      <c r="AD106">
        <f>I106 * VLOOKUP(C106, '좋아요, 노출 기술통계'!$A$2:$C$9,2, FALSE) + VLOOKUP(C106,'좋아요, 노출 기술통계'!$A$2:$C$9,3,FALSE)</f>
        <v>52.343980000000002</v>
      </c>
      <c r="AE106">
        <f t="shared" si="2"/>
        <v>0.47760984166660614</v>
      </c>
      <c r="AF106" s="13">
        <f t="shared" si="3"/>
        <v>-0.52239015833339386</v>
      </c>
      <c r="AG106" t="str">
        <f>IF(I106 &gt; ($AG$1 * VLOOKUP(C106,'좋아요, 노출 기술통계'!$A$2:$D$9,4,FALSE)), TRUE, "")</f>
        <v/>
      </c>
    </row>
    <row r="107" spans="1:33" x14ac:dyDescent="0.2">
      <c r="A107" t="s">
        <v>313</v>
      </c>
      <c r="B107" t="s">
        <v>420</v>
      </c>
      <c r="C107" t="s">
        <v>143</v>
      </c>
      <c r="D107" t="s">
        <v>126</v>
      </c>
      <c r="E107" s="2" t="s">
        <v>13</v>
      </c>
      <c r="F107" s="2" t="s">
        <v>15</v>
      </c>
      <c r="G107" s="2" t="s">
        <v>112</v>
      </c>
      <c r="H107" s="2" t="s">
        <v>17</v>
      </c>
      <c r="I107" s="2">
        <v>4914</v>
      </c>
      <c r="J107" s="2" t="s">
        <v>14</v>
      </c>
      <c r="K107" s="2">
        <v>144</v>
      </c>
      <c r="L107" s="2">
        <v>2.9304029420018196E-2</v>
      </c>
      <c r="M107" s="6">
        <v>24</v>
      </c>
      <c r="N107" s="2">
        <v>0</v>
      </c>
      <c r="O107" s="2">
        <v>0</v>
      </c>
      <c r="P107" s="2">
        <v>3.4188035875558853E-2</v>
      </c>
      <c r="Q107" s="2" t="s">
        <v>14</v>
      </c>
      <c r="R107">
        <v>100</v>
      </c>
      <c r="S107" s="5">
        <v>45301</v>
      </c>
      <c r="T107">
        <v>168</v>
      </c>
      <c r="U107">
        <v>168</v>
      </c>
      <c r="V107" s="1">
        <v>3.4188034188034191E-2</v>
      </c>
      <c r="W107" t="s">
        <v>14</v>
      </c>
      <c r="X107" t="s">
        <v>14</v>
      </c>
      <c r="Y107" s="1">
        <v>3.4188034188034191E-2</v>
      </c>
      <c r="Z107">
        <v>4914</v>
      </c>
      <c r="AA107">
        <v>24</v>
      </c>
      <c r="AB107">
        <v>0</v>
      </c>
      <c r="AC107">
        <v>0</v>
      </c>
      <c r="AD107">
        <f>I107 * VLOOKUP(C107, '좋아요, 노출 기술통계'!$A$2:$C$9,2, FALSE) + VLOOKUP(C107,'좋아요, 노출 기술통계'!$A$2:$C$9,3,FALSE)</f>
        <v>80.199017999999995</v>
      </c>
      <c r="AE107">
        <f t="shared" si="2"/>
        <v>0.2992555345253729</v>
      </c>
      <c r="AF107" s="13">
        <f t="shared" si="3"/>
        <v>-0.7007444654746271</v>
      </c>
      <c r="AG107" t="b">
        <f>IF(I107 &gt; ($AG$1 * VLOOKUP(C107,'좋아요, 노출 기술통계'!$A$2:$D$9,4,FALSE)), TRUE, "")</f>
        <v>1</v>
      </c>
    </row>
    <row r="108" spans="1:33" x14ac:dyDescent="0.2">
      <c r="A108" t="s">
        <v>226</v>
      </c>
      <c r="B108" t="s">
        <v>421</v>
      </c>
      <c r="C108" t="s">
        <v>172</v>
      </c>
      <c r="D108" t="s">
        <v>129</v>
      </c>
      <c r="E108" s="2" t="s">
        <v>13</v>
      </c>
      <c r="F108" s="2" t="s">
        <v>21</v>
      </c>
      <c r="G108" s="2" t="s">
        <v>64</v>
      </c>
      <c r="H108" s="2" t="s">
        <v>17</v>
      </c>
      <c r="I108" s="2">
        <v>4579</v>
      </c>
      <c r="J108" s="2" t="s">
        <v>14</v>
      </c>
      <c r="K108" s="2">
        <v>117</v>
      </c>
      <c r="L108" s="2">
        <v>2.5551430881023407E-2</v>
      </c>
      <c r="M108" s="6">
        <v>21</v>
      </c>
      <c r="N108" s="2">
        <v>1</v>
      </c>
      <c r="O108" s="2">
        <v>0</v>
      </c>
      <c r="P108" s="2">
        <v>3.0355973169207573E-2</v>
      </c>
      <c r="Q108" s="2" t="s">
        <v>14</v>
      </c>
      <c r="R108">
        <v>106</v>
      </c>
      <c r="S108" s="5">
        <v>45460</v>
      </c>
      <c r="T108">
        <v>139</v>
      </c>
      <c r="U108">
        <v>139</v>
      </c>
      <c r="V108" s="1">
        <v>3.0355972919851495E-2</v>
      </c>
      <c r="W108" t="s">
        <v>14</v>
      </c>
      <c r="X108" t="s">
        <v>14</v>
      </c>
      <c r="Y108" s="1">
        <v>3.0355972919851495E-2</v>
      </c>
      <c r="Z108">
        <v>4579</v>
      </c>
      <c r="AA108">
        <v>21</v>
      </c>
      <c r="AB108">
        <v>1</v>
      </c>
      <c r="AC108">
        <v>0</v>
      </c>
      <c r="AD108">
        <f>I108 * VLOOKUP(C108, '좋아요, 노출 기술통계'!$A$2:$C$9,2, FALSE) + VLOOKUP(C108,'좋아요, 노출 기술통계'!$A$2:$C$9,3,FALSE)</f>
        <v>16.861551000000002</v>
      </c>
      <c r="AE108">
        <f t="shared" si="2"/>
        <v>1.2454370300810405</v>
      </c>
      <c r="AF108" s="13">
        <f t="shared" si="3"/>
        <v>0.24543703008104045</v>
      </c>
      <c r="AG108" t="b">
        <f>IF(I108 &gt; ($AG$1 * VLOOKUP(C108,'좋아요, 노출 기술통계'!$A$2:$D$9,4,FALSE)), TRUE, "")</f>
        <v>1</v>
      </c>
    </row>
    <row r="109" spans="1:33" x14ac:dyDescent="0.2">
      <c r="A109" t="s">
        <v>134</v>
      </c>
      <c r="B109" t="s">
        <v>390</v>
      </c>
      <c r="C109" t="s">
        <v>164</v>
      </c>
      <c r="D109" t="s">
        <v>126</v>
      </c>
      <c r="E109" s="2" t="s">
        <v>13</v>
      </c>
      <c r="F109" s="2" t="s">
        <v>21</v>
      </c>
      <c r="G109" s="2" t="s">
        <v>83</v>
      </c>
      <c r="H109" s="2" t="s">
        <v>17</v>
      </c>
      <c r="I109" s="2">
        <v>4008</v>
      </c>
      <c r="J109" s="2" t="s">
        <v>14</v>
      </c>
      <c r="K109" s="2">
        <v>77</v>
      </c>
      <c r="L109" s="2">
        <v>1.9211577251553535E-2</v>
      </c>
      <c r="M109" s="6">
        <v>18</v>
      </c>
      <c r="N109" s="2">
        <v>0</v>
      </c>
      <c r="O109" s="2">
        <v>20</v>
      </c>
      <c r="P109" s="2">
        <v>2.8692614287137985E-2</v>
      </c>
      <c r="Q109" s="2" t="s">
        <v>14</v>
      </c>
      <c r="R109">
        <v>108</v>
      </c>
      <c r="S109" s="5">
        <v>45406</v>
      </c>
      <c r="T109">
        <v>115</v>
      </c>
      <c r="U109">
        <v>115</v>
      </c>
      <c r="V109" s="1">
        <v>2.869261477045908E-2</v>
      </c>
      <c r="W109" t="s">
        <v>14</v>
      </c>
      <c r="X109" t="s">
        <v>14</v>
      </c>
      <c r="Y109" s="1">
        <v>2.869261477045908E-2</v>
      </c>
      <c r="Z109">
        <v>4008</v>
      </c>
      <c r="AA109" t="s">
        <v>255</v>
      </c>
      <c r="AB109" t="s">
        <v>256</v>
      </c>
      <c r="AC109" t="s">
        <v>257</v>
      </c>
      <c r="AD109">
        <f>I109 * VLOOKUP(C109, '좋아요, 노출 기술통계'!$A$2:$C$9,2, FALSE) + VLOOKUP(C109,'좋아요, 노출 기술통계'!$A$2:$C$9,3,FALSE)</f>
        <v>62.195248000000007</v>
      </c>
      <c r="AE109">
        <f t="shared" si="2"/>
        <v>0.28941117816589457</v>
      </c>
      <c r="AF109" s="13">
        <f t="shared" si="3"/>
        <v>-0.71058882183410543</v>
      </c>
      <c r="AG109" t="b">
        <f>IF(I109 &gt; ($AG$1 * VLOOKUP(C109,'좋아요, 노출 기술통계'!$A$2:$D$9,4,FALSE)), TRUE, "")</f>
        <v>1</v>
      </c>
    </row>
    <row r="110" spans="1:33" x14ac:dyDescent="0.2">
      <c r="A110" t="s">
        <v>171</v>
      </c>
      <c r="B110" t="s">
        <v>422</v>
      </c>
      <c r="C110" t="s">
        <v>172</v>
      </c>
      <c r="D110" t="s">
        <v>126</v>
      </c>
      <c r="E110" s="2" t="s">
        <v>13</v>
      </c>
      <c r="F110" s="2" t="s">
        <v>21</v>
      </c>
      <c r="G110" s="2" t="s">
        <v>33</v>
      </c>
      <c r="H110" s="2" t="s">
        <v>17</v>
      </c>
      <c r="I110" s="2">
        <v>5202</v>
      </c>
      <c r="J110" s="2" t="s">
        <v>14</v>
      </c>
      <c r="K110" s="2">
        <v>107</v>
      </c>
      <c r="L110" s="2">
        <v>2.0569011569023132E-2</v>
      </c>
      <c r="M110" s="6">
        <v>17</v>
      </c>
      <c r="N110" s="2">
        <v>0</v>
      </c>
      <c r="O110" s="2">
        <v>1</v>
      </c>
      <c r="P110" s="2">
        <v>2.4029219523072243E-2</v>
      </c>
      <c r="Q110" s="2" t="s">
        <v>14</v>
      </c>
      <c r="R110">
        <v>110</v>
      </c>
      <c r="S110" s="5">
        <v>45538</v>
      </c>
      <c r="T110">
        <v>125</v>
      </c>
      <c r="U110">
        <v>125</v>
      </c>
      <c r="V110" s="1">
        <v>2.4029219530949636E-2</v>
      </c>
      <c r="W110" t="s">
        <v>14</v>
      </c>
      <c r="X110" t="s">
        <v>14</v>
      </c>
      <c r="Y110" s="1">
        <v>2.4029219530949636E-2</v>
      </c>
      <c r="Z110">
        <v>5202</v>
      </c>
      <c r="AA110">
        <v>17</v>
      </c>
      <c r="AB110">
        <v>0</v>
      </c>
      <c r="AC110">
        <v>1</v>
      </c>
      <c r="AD110">
        <f>I110 * VLOOKUP(C110, '좋아요, 노출 기술통계'!$A$2:$C$9,2, FALSE) + VLOOKUP(C110,'좋아요, 노출 기술통계'!$A$2:$C$9,3,FALSE)</f>
        <v>19.306203</v>
      </c>
      <c r="AE110">
        <f t="shared" si="2"/>
        <v>0.88054600896924162</v>
      </c>
      <c r="AF110" s="13">
        <f t="shared" si="3"/>
        <v>-0.11945399103075838</v>
      </c>
      <c r="AG110" t="b">
        <f>IF(I110 &gt; ($AG$1 * VLOOKUP(C110,'좋아요, 노출 기술통계'!$A$2:$D$9,4,FALSE)), TRUE, "")</f>
        <v>1</v>
      </c>
    </row>
    <row r="111" spans="1:33" x14ac:dyDescent="0.2">
      <c r="A111" t="s">
        <v>302</v>
      </c>
      <c r="B111" t="s">
        <v>423</v>
      </c>
      <c r="C111" t="s">
        <v>172</v>
      </c>
      <c r="D111" t="s">
        <v>126</v>
      </c>
      <c r="E111" s="2" t="s">
        <v>13</v>
      </c>
      <c r="F111" s="2" t="s">
        <v>15</v>
      </c>
      <c r="G111" s="2" t="s">
        <v>107</v>
      </c>
      <c r="H111" s="2" t="s">
        <v>17</v>
      </c>
      <c r="I111" s="2">
        <v>4593</v>
      </c>
      <c r="J111" s="2" t="s">
        <v>14</v>
      </c>
      <c r="K111" s="2">
        <v>134</v>
      </c>
      <c r="L111" s="2">
        <v>2.9174830764532089E-2</v>
      </c>
      <c r="M111" s="6">
        <v>17</v>
      </c>
      <c r="N111" s="2">
        <v>0</v>
      </c>
      <c r="O111" s="2">
        <v>3</v>
      </c>
      <c r="P111" s="2">
        <v>3.3529285341501236E-2</v>
      </c>
      <c r="Q111" s="2" t="s">
        <v>14</v>
      </c>
      <c r="R111">
        <v>101</v>
      </c>
      <c r="S111" s="5">
        <v>45323</v>
      </c>
      <c r="T111">
        <v>154</v>
      </c>
      <c r="U111">
        <v>154</v>
      </c>
      <c r="V111" s="1">
        <v>3.3529283692575657E-2</v>
      </c>
      <c r="W111" t="s">
        <v>14</v>
      </c>
      <c r="X111" t="s">
        <v>14</v>
      </c>
      <c r="Y111" s="1">
        <v>3.3529283692575657E-2</v>
      </c>
      <c r="Z111">
        <v>4593</v>
      </c>
      <c r="AA111">
        <v>17</v>
      </c>
      <c r="AB111">
        <v>0</v>
      </c>
      <c r="AC111">
        <v>3</v>
      </c>
      <c r="AD111">
        <f>I111 * VLOOKUP(C111, '좋아요, 노출 기술통계'!$A$2:$C$9,2, FALSE) + VLOOKUP(C111,'좋아요, 노출 기술통계'!$A$2:$C$9,3,FALSE)</f>
        <v>16.916487</v>
      </c>
      <c r="AE111">
        <f t="shared" si="2"/>
        <v>1.0049367814960635</v>
      </c>
      <c r="AF111" s="13">
        <f t="shared" si="3"/>
        <v>4.9367814960634693E-3</v>
      </c>
      <c r="AG111" t="b">
        <f>IF(I111 &gt; ($AG$1 * VLOOKUP(C111,'좋아요, 노출 기술통계'!$A$2:$D$9,4,FALSE)), TRUE, "")</f>
        <v>1</v>
      </c>
    </row>
    <row r="112" spans="1:33" x14ac:dyDescent="0.2">
      <c r="A112" t="s">
        <v>287</v>
      </c>
      <c r="B112" t="s">
        <v>424</v>
      </c>
      <c r="C112" t="s">
        <v>172</v>
      </c>
      <c r="D112" t="s">
        <v>120</v>
      </c>
      <c r="E112" s="2" t="s">
        <v>13</v>
      </c>
      <c r="F112" s="2" t="s">
        <v>15</v>
      </c>
      <c r="G112" s="2" t="s">
        <v>100</v>
      </c>
      <c r="H112" s="2" t="s">
        <v>17</v>
      </c>
      <c r="I112" s="2">
        <v>3826</v>
      </c>
      <c r="J112" s="2" t="s">
        <v>14</v>
      </c>
      <c r="K112" s="2">
        <v>67</v>
      </c>
      <c r="L112" s="2">
        <v>1.751176081597805E-2</v>
      </c>
      <c r="M112" s="6">
        <v>12</v>
      </c>
      <c r="N112" s="2">
        <v>0</v>
      </c>
      <c r="O112" s="2">
        <v>0</v>
      </c>
      <c r="P112" s="2">
        <v>2.0648196339607239E-2</v>
      </c>
      <c r="Q112" s="2" t="s">
        <v>14</v>
      </c>
      <c r="R112">
        <v>111</v>
      </c>
      <c r="S112" s="5">
        <v>45351</v>
      </c>
      <c r="T112">
        <v>79</v>
      </c>
      <c r="U112">
        <v>79</v>
      </c>
      <c r="V112" s="1">
        <v>2.0648196549921588E-2</v>
      </c>
      <c r="W112" t="s">
        <v>14</v>
      </c>
      <c r="X112" t="s">
        <v>14</v>
      </c>
      <c r="Y112" s="1">
        <v>2.0648196549921588E-2</v>
      </c>
      <c r="Z112">
        <v>3826</v>
      </c>
      <c r="AA112">
        <v>12</v>
      </c>
      <c r="AB112">
        <v>0</v>
      </c>
      <c r="AC112">
        <v>0</v>
      </c>
      <c r="AD112">
        <f>I112 * VLOOKUP(C112, '좋아요, 노출 기술통계'!$A$2:$C$9,2, FALSE) + VLOOKUP(C112,'좋아요, 노출 기술통계'!$A$2:$C$9,3,FALSE)</f>
        <v>13.906779</v>
      </c>
      <c r="AE112">
        <f t="shared" si="2"/>
        <v>0.86288852364735213</v>
      </c>
      <c r="AF112" s="13">
        <f t="shared" si="3"/>
        <v>-0.13711147635264787</v>
      </c>
      <c r="AG112" t="str">
        <f>IF(I112 &gt; ($AG$1 * VLOOKUP(C112,'좋아요, 노출 기술통계'!$A$2:$D$9,4,FALSE)), TRUE, "")</f>
        <v/>
      </c>
    </row>
  </sheetData>
  <autoFilter ref="A1:AC112" xr:uid="{22EBE81F-ED63-4761-87A5-7AE4A7FB7DFC}">
    <sortState xmlns:xlrd2="http://schemas.microsoft.com/office/spreadsheetml/2017/richdata2" ref="A2:AC112">
      <sortCondition descending="1" ref="M1:M112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2E4-B86B-47D1-B866-1A7EC6F7CCE7}">
  <dimension ref="A1:AH99"/>
  <sheetViews>
    <sheetView topLeftCell="A71" workbookViewId="0">
      <selection activeCell="AH79" sqref="AH79"/>
    </sheetView>
  </sheetViews>
  <sheetFormatPr defaultRowHeight="16.5" x14ac:dyDescent="0.3"/>
  <cols>
    <col min="4" max="4" width="15.875" bestFit="1" customWidth="1"/>
    <col min="20" max="20" width="15" bestFit="1" customWidth="1"/>
    <col min="31" max="31" width="9" style="10"/>
  </cols>
  <sheetData>
    <row r="1" spans="1:34" x14ac:dyDescent="0.25">
      <c r="A1" t="s">
        <v>329</v>
      </c>
      <c r="B1" t="s">
        <v>429</v>
      </c>
      <c r="C1" t="s">
        <v>430</v>
      </c>
      <c r="D1" t="s">
        <v>330</v>
      </c>
      <c r="E1" t="s">
        <v>331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6" t="s">
        <v>8</v>
      </c>
      <c r="L1" s="2" t="s">
        <v>5</v>
      </c>
      <c r="M1" s="2" t="s">
        <v>6</v>
      </c>
      <c r="N1" s="2" t="s">
        <v>7</v>
      </c>
      <c r="O1" s="2" t="s">
        <v>9</v>
      </c>
      <c r="P1" s="2" t="s">
        <v>10</v>
      </c>
      <c r="Q1" s="2" t="s">
        <v>11</v>
      </c>
      <c r="R1" s="2" t="s">
        <v>12</v>
      </c>
      <c r="S1" t="s">
        <v>317</v>
      </c>
      <c r="T1" s="4" t="s">
        <v>318</v>
      </c>
      <c r="U1" t="s">
        <v>319</v>
      </c>
      <c r="V1" t="s">
        <v>320</v>
      </c>
      <c r="W1" t="s">
        <v>321</v>
      </c>
      <c r="X1" t="s">
        <v>322</v>
      </c>
      <c r="Y1" t="s">
        <v>323</v>
      </c>
      <c r="Z1" s="1" t="s">
        <v>324</v>
      </c>
      <c r="AA1" t="s">
        <v>325</v>
      </c>
      <c r="AB1" t="s">
        <v>326</v>
      </c>
      <c r="AC1" t="s">
        <v>327</v>
      </c>
      <c r="AD1" t="s">
        <v>328</v>
      </c>
      <c r="AE1" s="8" t="s">
        <v>425</v>
      </c>
      <c r="AF1" t="s">
        <v>427</v>
      </c>
      <c r="AG1" t="s">
        <v>428</v>
      </c>
      <c r="AH1" s="11">
        <v>1</v>
      </c>
    </row>
    <row r="2" spans="1:34" x14ac:dyDescent="0.2">
      <c r="A2" t="s">
        <v>156</v>
      </c>
      <c r="B2" t="s">
        <v>336</v>
      </c>
      <c r="C2" s="3" t="str">
        <f>HYPERLINK(B2,A2)</f>
        <v>Anatomy of a Syringe</v>
      </c>
      <c r="D2" t="s">
        <v>332</v>
      </c>
      <c r="E2" t="s">
        <v>126</v>
      </c>
      <c r="F2" s="2" t="s">
        <v>13</v>
      </c>
      <c r="G2" s="2" t="s">
        <v>15</v>
      </c>
      <c r="H2" s="2" t="s">
        <v>30</v>
      </c>
      <c r="I2" s="2" t="s">
        <v>17</v>
      </c>
      <c r="J2" s="2">
        <v>4461</v>
      </c>
      <c r="K2" s="6">
        <v>183</v>
      </c>
      <c r="L2" s="2" t="s">
        <v>14</v>
      </c>
      <c r="M2" s="2">
        <v>849</v>
      </c>
      <c r="N2" s="2">
        <v>0.19031606614589691</v>
      </c>
      <c r="O2" s="2">
        <v>0</v>
      </c>
      <c r="P2" s="2">
        <v>7</v>
      </c>
      <c r="Q2" s="2">
        <v>0.23290741443634033</v>
      </c>
      <c r="R2" s="2" t="s">
        <v>14</v>
      </c>
      <c r="S2">
        <v>42</v>
      </c>
      <c r="T2" s="5">
        <v>45558</v>
      </c>
      <c r="U2">
        <v>1039</v>
      </c>
      <c r="V2">
        <v>1039</v>
      </c>
      <c r="W2" s="1">
        <v>0.23290741986101771</v>
      </c>
      <c r="X2" t="s">
        <v>14</v>
      </c>
      <c r="Y2" t="s">
        <v>14</v>
      </c>
      <c r="Z2" s="1">
        <v>0.23290741986101771</v>
      </c>
      <c r="AA2">
        <v>4461</v>
      </c>
      <c r="AB2" t="s">
        <v>153</v>
      </c>
      <c r="AC2" t="s">
        <v>154</v>
      </c>
      <c r="AD2" t="s">
        <v>155</v>
      </c>
      <c r="AE2" s="12">
        <f>J2 * VLOOKUP(Sheet2!D2, '좋아요, 노출 기술통계'!$A$2:$C$9,2, FALSE) + VLOOKUP(D2,'좋아요, 노출 기술통계'!$A$2:$C$9,3,FALSE)</f>
        <v>101.585599</v>
      </c>
      <c r="AF2" s="11">
        <f>K2/AE2 - 1</f>
        <v>0.80143644179328999</v>
      </c>
      <c r="AG2" t="b">
        <f>IF(AF2&gt;0.3, TRUE, "")</f>
        <v>1</v>
      </c>
      <c r="AH2" t="str">
        <f>IF(J2 &gt; ($AH$1 * VLOOKUP(D2,'좋아요, 노출 기술통계'!$A$2:$D$9,4,FALSE)), TRUE, "")</f>
        <v/>
      </c>
    </row>
    <row r="3" spans="1:34" x14ac:dyDescent="0.2">
      <c r="A3" t="s">
        <v>148</v>
      </c>
      <c r="B3" t="s">
        <v>334</v>
      </c>
      <c r="C3" s="3" t="str">
        <f>HYPERLINK(B3,A3)</f>
        <v>Acquisition of IDT</v>
      </c>
      <c r="D3" t="s">
        <v>332</v>
      </c>
      <c r="E3" t="s">
        <v>129</v>
      </c>
      <c r="F3" s="2" t="s">
        <v>13</v>
      </c>
      <c r="G3" s="2" t="s">
        <v>19</v>
      </c>
      <c r="H3" s="2" t="s">
        <v>56</v>
      </c>
      <c r="I3" s="2" t="s">
        <v>17</v>
      </c>
      <c r="J3" s="2">
        <v>8897</v>
      </c>
      <c r="K3" s="6">
        <v>166</v>
      </c>
      <c r="L3" s="2" t="s">
        <v>14</v>
      </c>
      <c r="M3" s="2">
        <v>737</v>
      </c>
      <c r="N3" s="2">
        <v>8.2836911082267761E-2</v>
      </c>
      <c r="O3" s="2">
        <v>1</v>
      </c>
      <c r="P3" s="2">
        <v>6</v>
      </c>
      <c r="Q3" s="2">
        <v>0.10228166729211807</v>
      </c>
      <c r="R3" s="2" t="s">
        <v>14</v>
      </c>
      <c r="S3">
        <v>60</v>
      </c>
      <c r="T3" s="5">
        <v>45477</v>
      </c>
      <c r="U3">
        <v>910</v>
      </c>
      <c r="V3">
        <v>910</v>
      </c>
      <c r="W3" s="1">
        <v>0.1022816679779701</v>
      </c>
      <c r="X3" t="s">
        <v>14</v>
      </c>
      <c r="Y3" t="s">
        <v>14</v>
      </c>
      <c r="Z3" s="1">
        <v>0.1022816679779701</v>
      </c>
      <c r="AA3">
        <v>8897</v>
      </c>
      <c r="AB3">
        <v>166</v>
      </c>
      <c r="AC3">
        <v>1</v>
      </c>
      <c r="AD3">
        <v>6</v>
      </c>
      <c r="AE3" s="9">
        <f>J3 * VLOOKUP(Sheet2!D3, '좋아요, 노출 기술통계'!$A$2:$C$9,2, FALSE) + VLOOKUP(D3,'좋아요, 노출 기술통계'!$A$2:$C$9,3,FALSE)</f>
        <v>144.015939</v>
      </c>
      <c r="AF3" s="11">
        <f t="shared" ref="AF3:AF66" si="0">K3/AE3 - 1</f>
        <v>0.15265019380945044</v>
      </c>
      <c r="AG3" t="str">
        <f t="shared" ref="AG3:AG66" si="1">IF(AF3&gt;0.3, TRUE, "")</f>
        <v/>
      </c>
      <c r="AH3" t="b">
        <f>IF(J3 &gt; ($AH$1 * VLOOKUP(D3,'좋아요, 노출 기술통계'!$A$2:$D$9,4,FALSE)), TRUE, "")</f>
        <v>1</v>
      </c>
    </row>
    <row r="4" spans="1:34" x14ac:dyDescent="0.2">
      <c r="A4" t="s">
        <v>276</v>
      </c>
      <c r="B4" t="s">
        <v>338</v>
      </c>
      <c r="C4" s="3" t="str">
        <f>HYPERLINK(B4,A4)</f>
        <v>The innate and adaptive immune system</v>
      </c>
      <c r="D4" t="s">
        <v>125</v>
      </c>
      <c r="E4" t="s">
        <v>126</v>
      </c>
      <c r="F4" s="2" t="s">
        <v>13</v>
      </c>
      <c r="G4" s="2" t="s">
        <v>15</v>
      </c>
      <c r="H4" s="2" t="s">
        <v>95</v>
      </c>
      <c r="I4" s="2" t="s">
        <v>17</v>
      </c>
      <c r="J4" s="2">
        <v>3316</v>
      </c>
      <c r="K4" s="6">
        <v>162</v>
      </c>
      <c r="L4" s="2" t="s">
        <v>14</v>
      </c>
      <c r="M4" s="2">
        <v>1048</v>
      </c>
      <c r="N4" s="2">
        <v>0.3160434365272522</v>
      </c>
      <c r="O4" s="2">
        <v>0</v>
      </c>
      <c r="P4" s="2">
        <v>0</v>
      </c>
      <c r="Q4" s="2">
        <v>0.3648974597454071</v>
      </c>
      <c r="R4" s="2" t="s">
        <v>14</v>
      </c>
      <c r="S4">
        <v>11</v>
      </c>
      <c r="T4" s="5">
        <v>45370</v>
      </c>
      <c r="U4">
        <v>1210</v>
      </c>
      <c r="V4">
        <v>1210</v>
      </c>
      <c r="W4" s="1">
        <v>0.36489746682750301</v>
      </c>
      <c r="X4" t="s">
        <v>14</v>
      </c>
      <c r="Y4" t="s">
        <v>14</v>
      </c>
      <c r="Z4" s="1">
        <v>0.36489746682750301</v>
      </c>
      <c r="AA4">
        <v>3316</v>
      </c>
      <c r="AB4" t="s">
        <v>275</v>
      </c>
      <c r="AC4" t="s">
        <v>161</v>
      </c>
      <c r="AD4" t="s">
        <v>249</v>
      </c>
      <c r="AE4" s="12">
        <f>J4 * VLOOKUP(Sheet2!D4, '좋아요, 노출 기술통계'!$A$2:$C$9,2, FALSE) + VLOOKUP(D4,'좋아요, 노출 기술통계'!$A$2:$C$9,3,FALSE)</f>
        <v>93.960374999999999</v>
      </c>
      <c r="AF4" s="11">
        <f t="shared" si="0"/>
        <v>0.72413104992397059</v>
      </c>
      <c r="AG4" t="b">
        <f t="shared" si="1"/>
        <v>1</v>
      </c>
      <c r="AH4" t="str">
        <f>IF(J4 &gt; ($AH$1 * VLOOKUP(D4,'좋아요, 노출 기술통계'!$A$2:$D$9,4,FALSE)), TRUE, "")</f>
        <v/>
      </c>
    </row>
    <row r="5" spans="1:34" x14ac:dyDescent="0.2">
      <c r="A5" t="s">
        <v>293</v>
      </c>
      <c r="B5" t="s">
        <v>342</v>
      </c>
      <c r="C5" s="3" t="str">
        <f>HYPERLINK(B5,A5)</f>
        <v xml:space="preserve">How Vaccines Work </v>
      </c>
      <c r="D5" t="s">
        <v>125</v>
      </c>
      <c r="E5" t="s">
        <v>126</v>
      </c>
      <c r="F5" s="2" t="s">
        <v>13</v>
      </c>
      <c r="G5" s="2" t="s">
        <v>15</v>
      </c>
      <c r="H5" s="2" t="s">
        <v>103</v>
      </c>
      <c r="I5" s="2" t="s">
        <v>17</v>
      </c>
      <c r="J5" s="2">
        <v>5883</v>
      </c>
      <c r="K5" s="6">
        <v>139</v>
      </c>
      <c r="L5" s="2" t="s">
        <v>14</v>
      </c>
      <c r="M5" s="2">
        <v>2715</v>
      </c>
      <c r="N5" s="2">
        <v>0.46149924397468567</v>
      </c>
      <c r="O5" s="2">
        <v>1</v>
      </c>
      <c r="P5" s="2">
        <v>8</v>
      </c>
      <c r="Q5" s="2">
        <v>0.48665645718574524</v>
      </c>
      <c r="R5" s="2" t="s">
        <v>14</v>
      </c>
      <c r="S5">
        <v>3</v>
      </c>
      <c r="T5" s="5">
        <v>45343</v>
      </c>
      <c r="U5">
        <v>2863</v>
      </c>
      <c r="V5">
        <v>2863</v>
      </c>
      <c r="W5" s="1">
        <v>0.48665646778854327</v>
      </c>
      <c r="X5" t="s">
        <v>14</v>
      </c>
      <c r="Y5" t="s">
        <v>14</v>
      </c>
      <c r="Z5" s="1">
        <v>0.48665646778854327</v>
      </c>
      <c r="AA5">
        <v>5883</v>
      </c>
      <c r="AB5" t="s">
        <v>290</v>
      </c>
      <c r="AC5" t="s">
        <v>291</v>
      </c>
      <c r="AD5" t="s">
        <v>292</v>
      </c>
      <c r="AE5" s="9">
        <f>J5 * VLOOKUP(Sheet2!D5, '좋아요, 노출 기술통계'!$A$2:$C$9,2, FALSE) + VLOOKUP(D5,'좋아요, 노출 기술통계'!$A$2:$C$9,3,FALSE)</f>
        <v>119.07847000000001</v>
      </c>
      <c r="AF5" s="11">
        <f t="shared" si="0"/>
        <v>0.16729749718819864</v>
      </c>
      <c r="AG5" t="str">
        <f t="shared" si="1"/>
        <v/>
      </c>
      <c r="AH5" t="b">
        <f>IF(J5 &gt; ($AH$1 * VLOOKUP(D5,'좋아요, 노출 기술통계'!$A$2:$D$9,4,FALSE)), TRUE, "")</f>
        <v>1</v>
      </c>
    </row>
    <row r="6" spans="1:34" x14ac:dyDescent="0.2">
      <c r="A6" t="s">
        <v>119</v>
      </c>
      <c r="B6" t="s">
        <v>343</v>
      </c>
      <c r="C6" s="3" t="str">
        <f>HYPERLINK(B6,A6)</f>
        <v xml:space="preserve">World Polio Day </v>
      </c>
      <c r="D6" t="s">
        <v>164</v>
      </c>
      <c r="E6" t="s">
        <v>120</v>
      </c>
      <c r="F6" s="2" t="s">
        <v>13</v>
      </c>
      <c r="G6" s="2" t="s">
        <v>15</v>
      </c>
      <c r="H6" s="2" t="s">
        <v>16</v>
      </c>
      <c r="I6" s="2" t="s">
        <v>17</v>
      </c>
      <c r="J6" s="2">
        <v>1540</v>
      </c>
      <c r="K6" s="6">
        <v>136</v>
      </c>
      <c r="L6" s="2" t="s">
        <v>14</v>
      </c>
      <c r="M6" s="2">
        <v>62</v>
      </c>
      <c r="N6" s="2">
        <v>4.0259741246700287E-2</v>
      </c>
      <c r="O6" s="2">
        <v>0</v>
      </c>
      <c r="P6" s="2">
        <v>5</v>
      </c>
      <c r="Q6" s="2">
        <v>0.13181817531585693</v>
      </c>
      <c r="R6" s="2" t="s">
        <v>14</v>
      </c>
      <c r="S6">
        <v>58</v>
      </c>
      <c r="T6" s="5">
        <v>45581</v>
      </c>
      <c r="U6">
        <v>203</v>
      </c>
      <c r="V6">
        <v>203</v>
      </c>
      <c r="W6" s="1">
        <v>0.13181818181818181</v>
      </c>
      <c r="X6" t="s">
        <v>14</v>
      </c>
      <c r="Y6" t="s">
        <v>14</v>
      </c>
      <c r="Z6" s="1">
        <v>0.13181818181818181</v>
      </c>
      <c r="AA6">
        <v>1540</v>
      </c>
      <c r="AB6" t="s">
        <v>116</v>
      </c>
      <c r="AC6" t="s">
        <v>117</v>
      </c>
      <c r="AD6" t="s">
        <v>118</v>
      </c>
      <c r="AE6" s="12">
        <f>J6 * VLOOKUP(Sheet2!D6, '좋아요, 노출 기술통계'!$A$2:$C$9,2, FALSE) + VLOOKUP(D6,'좋아요, 노출 기술통계'!$A$2:$C$9,3,FALSE)</f>
        <v>49.610916000000003</v>
      </c>
      <c r="AF6" s="11">
        <f t="shared" si="0"/>
        <v>1.7413321697184547</v>
      </c>
      <c r="AG6" t="b">
        <f t="shared" si="1"/>
        <v>1</v>
      </c>
      <c r="AH6" t="str">
        <f>IF(J6 &gt; ($AH$1 * VLOOKUP(D6,'좋아요, 노출 기술통계'!$A$2:$D$9,4,FALSE)), TRUE, "")</f>
        <v/>
      </c>
    </row>
    <row r="7" spans="1:34" x14ac:dyDescent="0.2">
      <c r="A7" t="s">
        <v>285</v>
      </c>
      <c r="B7" t="s">
        <v>344</v>
      </c>
      <c r="C7" s="3" t="str">
        <f>HYPERLINK(B7,A7)</f>
        <v>Expansion or L House</v>
      </c>
      <c r="D7" t="s">
        <v>128</v>
      </c>
      <c r="E7" t="s">
        <v>129</v>
      </c>
      <c r="F7" s="2" t="s">
        <v>13</v>
      </c>
      <c r="G7" s="2" t="s">
        <v>19</v>
      </c>
      <c r="H7" s="2" t="s">
        <v>99</v>
      </c>
      <c r="I7" s="2" t="s">
        <v>17</v>
      </c>
      <c r="J7" s="2">
        <v>5307</v>
      </c>
      <c r="K7" s="6">
        <v>135</v>
      </c>
      <c r="L7" s="2" t="s">
        <v>14</v>
      </c>
      <c r="M7" s="2">
        <v>240</v>
      </c>
      <c r="N7" s="2">
        <v>4.5223288238048553E-2</v>
      </c>
      <c r="O7" s="2">
        <v>0</v>
      </c>
      <c r="P7" s="2">
        <v>11</v>
      </c>
      <c r="Q7" s="2">
        <v>7.2734124958515167E-2</v>
      </c>
      <c r="R7" s="2" t="s">
        <v>14</v>
      </c>
      <c r="S7">
        <v>65</v>
      </c>
      <c r="T7" s="5">
        <v>45357</v>
      </c>
      <c r="U7">
        <v>386</v>
      </c>
      <c r="V7">
        <v>386</v>
      </c>
      <c r="W7" s="1">
        <v>7.2734124740908235E-2</v>
      </c>
      <c r="X7" t="s">
        <v>14</v>
      </c>
      <c r="Y7" t="s">
        <v>14</v>
      </c>
      <c r="Z7" s="1">
        <v>7.2734124740908235E-2</v>
      </c>
      <c r="AA7">
        <v>5307</v>
      </c>
      <c r="AB7" t="s">
        <v>283</v>
      </c>
      <c r="AC7" t="s">
        <v>154</v>
      </c>
      <c r="AD7" t="s">
        <v>284</v>
      </c>
      <c r="AE7" s="12">
        <f>J7 * VLOOKUP(Sheet2!D7, '좋아요, 노출 기술통계'!$A$2:$C$9,2, FALSE) + VLOOKUP(D7,'좋아요, 노출 기술통계'!$A$2:$C$9,3,FALSE)</f>
        <v>103.704078</v>
      </c>
      <c r="AF7" s="11">
        <f t="shared" si="0"/>
        <v>0.30178101578609096</v>
      </c>
      <c r="AG7" t="b">
        <f t="shared" si="1"/>
        <v>1</v>
      </c>
      <c r="AH7" t="str">
        <f>IF(J7 &gt; ($AH$1 * VLOOKUP(D7,'좋아요, 노출 기술통계'!$A$2:$D$9,4,FALSE)), TRUE, "")</f>
        <v/>
      </c>
    </row>
    <row r="8" spans="1:34" x14ac:dyDescent="0.2">
      <c r="A8" t="s">
        <v>146</v>
      </c>
      <c r="B8" t="s">
        <v>345</v>
      </c>
      <c r="C8" s="3" t="str">
        <f>HYPERLINK(B8,A8)</f>
        <v xml:space="preserve">IDT Celebration ceremony </v>
      </c>
      <c r="D8" t="s">
        <v>147</v>
      </c>
      <c r="E8" t="s">
        <v>129</v>
      </c>
      <c r="F8" s="2" t="s">
        <v>13</v>
      </c>
      <c r="G8" s="2" t="s">
        <v>15</v>
      </c>
      <c r="H8" s="2" t="s">
        <v>26</v>
      </c>
      <c r="I8" s="2" t="s">
        <v>17</v>
      </c>
      <c r="J8" s="2">
        <v>5116</v>
      </c>
      <c r="K8" s="6">
        <v>130</v>
      </c>
      <c r="L8" s="2">
        <v>1980</v>
      </c>
      <c r="M8" s="2">
        <v>356</v>
      </c>
      <c r="N8" s="2">
        <v>6.9585613906383514E-2</v>
      </c>
      <c r="O8" s="2">
        <v>0</v>
      </c>
      <c r="P8" s="2">
        <v>7</v>
      </c>
      <c r="Q8" s="2">
        <v>9.6364349126815796E-2</v>
      </c>
      <c r="R8" s="2" t="s">
        <v>27</v>
      </c>
      <c r="S8">
        <v>13</v>
      </c>
      <c r="T8" s="5">
        <v>45567</v>
      </c>
      <c r="U8">
        <v>493</v>
      </c>
      <c r="V8">
        <v>1823.4</v>
      </c>
      <c r="W8" s="1">
        <v>9.6364347146207979E-2</v>
      </c>
      <c r="X8">
        <v>1980</v>
      </c>
      <c r="Y8">
        <v>5</v>
      </c>
      <c r="Z8" s="1">
        <v>0.35641125879593433</v>
      </c>
      <c r="AA8">
        <v>5116</v>
      </c>
      <c r="AB8">
        <v>130</v>
      </c>
      <c r="AC8">
        <v>0</v>
      </c>
      <c r="AD8">
        <v>7</v>
      </c>
      <c r="AE8" s="12">
        <f>J8 * VLOOKUP(Sheet2!D8, '좋아요, 노출 기술통계'!$A$2:$C$9,2, FALSE) + VLOOKUP(D8,'좋아요, 노출 기술통계'!$A$2:$C$9,3,FALSE)</f>
        <v>86.332269999999994</v>
      </c>
      <c r="AF8" s="11">
        <f t="shared" si="0"/>
        <v>0.50581005225508391</v>
      </c>
      <c r="AG8" t="b">
        <f t="shared" si="1"/>
        <v>1</v>
      </c>
      <c r="AH8" t="b">
        <f>IF(J8 &gt; ($AH$1 * VLOOKUP(D8,'좋아요, 노출 기술통계'!$A$2:$D$9,4,FALSE)), TRUE, "")</f>
        <v>1</v>
      </c>
    </row>
    <row r="9" spans="1:34" x14ac:dyDescent="0.2">
      <c r="A9" t="s">
        <v>184</v>
      </c>
      <c r="B9" t="s">
        <v>346</v>
      </c>
      <c r="C9" s="3" t="str">
        <f>HYPERLINK(B9,A9)</f>
        <v>The journey of vaccines</v>
      </c>
      <c r="D9" t="s">
        <v>125</v>
      </c>
      <c r="E9" t="s">
        <v>126</v>
      </c>
      <c r="F9" s="2" t="s">
        <v>13</v>
      </c>
      <c r="G9" s="2" t="s">
        <v>15</v>
      </c>
      <c r="H9" s="2" t="s">
        <v>38</v>
      </c>
      <c r="I9" s="2" t="s">
        <v>17</v>
      </c>
      <c r="J9" s="2">
        <v>4432</v>
      </c>
      <c r="K9" s="6">
        <v>127</v>
      </c>
      <c r="L9" s="2" t="s">
        <v>14</v>
      </c>
      <c r="M9" s="2">
        <v>1434</v>
      </c>
      <c r="N9" s="2">
        <v>0.32355594635009766</v>
      </c>
      <c r="O9" s="2">
        <v>0</v>
      </c>
      <c r="P9" s="2">
        <v>8</v>
      </c>
      <c r="Q9" s="2">
        <v>0.35401624441146851</v>
      </c>
      <c r="R9" s="2" t="s">
        <v>14</v>
      </c>
      <c r="S9">
        <v>14</v>
      </c>
      <c r="T9" s="5">
        <v>45527</v>
      </c>
      <c r="U9">
        <v>1569</v>
      </c>
      <c r="V9">
        <v>1569</v>
      </c>
      <c r="W9" s="1">
        <v>0.3540162454873646</v>
      </c>
      <c r="X9" t="s">
        <v>14</v>
      </c>
      <c r="Y9" t="s">
        <v>14</v>
      </c>
      <c r="Z9" s="1">
        <v>0.3540162454873646</v>
      </c>
      <c r="AA9">
        <v>4432</v>
      </c>
      <c r="AB9" t="s">
        <v>181</v>
      </c>
      <c r="AC9" t="s">
        <v>182</v>
      </c>
      <c r="AD9" t="s">
        <v>183</v>
      </c>
      <c r="AE9" s="9">
        <f>J9 * VLOOKUP(Sheet2!D9, '좋아요, 노출 기술통계'!$A$2:$C$9,2, FALSE) + VLOOKUP(D9,'좋아요, 노출 기술통계'!$A$2:$C$9,3,FALSE)</f>
        <v>104.88043500000001</v>
      </c>
      <c r="AF9" s="11">
        <f t="shared" si="0"/>
        <v>0.21090268170607795</v>
      </c>
      <c r="AG9" t="str">
        <f t="shared" si="1"/>
        <v/>
      </c>
      <c r="AH9" t="b">
        <f>IF(J9 &gt; ($AH$1 * VLOOKUP(D9,'좋아요, 노출 기술통계'!$A$2:$D$9,4,FALSE)), TRUE, "")</f>
        <v>1</v>
      </c>
    </row>
    <row r="10" spans="1:34" x14ac:dyDescent="0.2">
      <c r="A10" t="s">
        <v>312</v>
      </c>
      <c r="B10" t="s">
        <v>348</v>
      </c>
      <c r="C10" s="3" t="str">
        <f>HYPERLINK(B10,A10)</f>
        <v>The difference between a cold and flu</v>
      </c>
      <c r="D10" t="s">
        <v>143</v>
      </c>
      <c r="E10" t="s">
        <v>126</v>
      </c>
      <c r="F10" s="2" t="s">
        <v>13</v>
      </c>
      <c r="G10" s="2" t="s">
        <v>15</v>
      </c>
      <c r="H10" s="2" t="s">
        <v>111</v>
      </c>
      <c r="I10" s="2" t="s">
        <v>17</v>
      </c>
      <c r="J10" s="2">
        <v>3884</v>
      </c>
      <c r="K10" s="6">
        <v>119</v>
      </c>
      <c r="L10" s="2" t="s">
        <v>14</v>
      </c>
      <c r="M10" s="2">
        <v>1301</v>
      </c>
      <c r="N10" s="2">
        <v>0.33496394753456116</v>
      </c>
      <c r="O10" s="2">
        <v>0</v>
      </c>
      <c r="P10" s="2">
        <v>8</v>
      </c>
      <c r="Q10" s="2">
        <v>0.36766219139099121</v>
      </c>
      <c r="R10" s="2" t="s">
        <v>14</v>
      </c>
      <c r="S10">
        <v>9</v>
      </c>
      <c r="T10" s="5">
        <v>45307</v>
      </c>
      <c r="U10">
        <v>1428</v>
      </c>
      <c r="V10">
        <v>1428</v>
      </c>
      <c r="W10" s="1">
        <v>0.36766220391349125</v>
      </c>
      <c r="X10" t="s">
        <v>14</v>
      </c>
      <c r="Y10" t="s">
        <v>14</v>
      </c>
      <c r="Z10" s="1">
        <v>0.36766220391349125</v>
      </c>
      <c r="AA10">
        <v>3884</v>
      </c>
      <c r="AB10" t="s">
        <v>309</v>
      </c>
      <c r="AC10" t="s">
        <v>310</v>
      </c>
      <c r="AD10" t="s">
        <v>311</v>
      </c>
      <c r="AE10" s="12">
        <f>J10 * VLOOKUP(Sheet2!D10, '좋아요, 노출 기술통계'!$A$2:$C$9,2, FALSE) + VLOOKUP(D10,'좋아요, 노출 기술통계'!$A$2:$C$9,3,FALSE)</f>
        <v>69.670357999999993</v>
      </c>
      <c r="AF10" s="11">
        <f t="shared" si="0"/>
        <v>0.7080434695053528</v>
      </c>
      <c r="AG10" t="b">
        <f t="shared" si="1"/>
        <v>1</v>
      </c>
      <c r="AH10" t="str">
        <f>IF(J10 &gt; ($AH$1 * VLOOKUP(D10,'좋아요, 노출 기술통계'!$A$2:$D$9,4,FALSE)), TRUE, "")</f>
        <v/>
      </c>
    </row>
    <row r="11" spans="1:34" x14ac:dyDescent="0.2">
      <c r="A11" t="s">
        <v>301</v>
      </c>
      <c r="B11" t="s">
        <v>353</v>
      </c>
      <c r="C11" s="3" t="str">
        <f>HYPERLINK(B11,A11)</f>
        <v>World Cancer Day</v>
      </c>
      <c r="D11" t="s">
        <v>143</v>
      </c>
      <c r="E11" t="s">
        <v>120</v>
      </c>
      <c r="F11" s="2" t="s">
        <v>13</v>
      </c>
      <c r="G11" s="2" t="s">
        <v>15</v>
      </c>
      <c r="H11" s="2" t="s">
        <v>106</v>
      </c>
      <c r="I11" s="2" t="s">
        <v>17</v>
      </c>
      <c r="J11" s="2">
        <v>4506</v>
      </c>
      <c r="K11" s="6">
        <v>110</v>
      </c>
      <c r="L11" s="2" t="s">
        <v>14</v>
      </c>
      <c r="M11" s="2">
        <v>1067</v>
      </c>
      <c r="N11" s="2">
        <v>0.23679538071155548</v>
      </c>
      <c r="O11" s="2">
        <v>1</v>
      </c>
      <c r="P11" s="2">
        <v>5</v>
      </c>
      <c r="Q11" s="2">
        <v>0.2625388503074646</v>
      </c>
      <c r="R11" s="2" t="s">
        <v>14</v>
      </c>
      <c r="S11">
        <v>28</v>
      </c>
      <c r="T11" s="5">
        <v>45325</v>
      </c>
      <c r="U11">
        <v>1183</v>
      </c>
      <c r="V11">
        <v>1183</v>
      </c>
      <c r="W11" s="1">
        <v>0.26253883710608078</v>
      </c>
      <c r="X11" t="s">
        <v>14</v>
      </c>
      <c r="Y11" t="s">
        <v>14</v>
      </c>
      <c r="Z11" s="1">
        <v>0.26253883710608078</v>
      </c>
      <c r="AA11">
        <v>4506</v>
      </c>
      <c r="AB11" t="s">
        <v>298</v>
      </c>
      <c r="AC11" t="s">
        <v>299</v>
      </c>
      <c r="AD11" t="s">
        <v>300</v>
      </c>
      <c r="AE11" s="12">
        <f>J11 * VLOOKUP(Sheet2!D11, '좋아요, 노출 기술통계'!$A$2:$C$9,2, FALSE) + VLOOKUP(D11,'좋아요, 노출 기술통계'!$A$2:$C$9,3,FALSE)</f>
        <v>76.028441999999998</v>
      </c>
      <c r="AF11" s="11">
        <f t="shared" si="0"/>
        <v>0.44682696509814046</v>
      </c>
      <c r="AG11" t="b">
        <f t="shared" si="1"/>
        <v>1</v>
      </c>
      <c r="AH11" t="b">
        <f>IF(J11 &gt; ($AH$1 * VLOOKUP(D11,'좋아요, 노출 기술통계'!$A$2:$D$9,4,FALSE)), TRUE, "")</f>
        <v>1</v>
      </c>
    </row>
    <row r="12" spans="1:34" x14ac:dyDescent="0.2">
      <c r="A12" t="s">
        <v>218</v>
      </c>
      <c r="B12" t="s">
        <v>354</v>
      </c>
      <c r="C12" s="3" t="str">
        <f>HYPERLINK(B12,A12)</f>
        <v>The history of SK bioscience</v>
      </c>
      <c r="D12" t="s">
        <v>241</v>
      </c>
      <c r="E12" t="s">
        <v>129</v>
      </c>
      <c r="F12" s="2" t="s">
        <v>13</v>
      </c>
      <c r="G12" s="2" t="s">
        <v>15</v>
      </c>
      <c r="H12" s="2" t="s">
        <v>58</v>
      </c>
      <c r="I12" s="2" t="s">
        <v>17</v>
      </c>
      <c r="J12" s="2">
        <v>4100</v>
      </c>
      <c r="K12" s="6">
        <v>108</v>
      </c>
      <c r="L12" s="2">
        <v>1472</v>
      </c>
      <c r="M12" s="2">
        <v>224</v>
      </c>
      <c r="N12" s="2">
        <v>5.4634146392345428E-2</v>
      </c>
      <c r="O12" s="2">
        <v>3</v>
      </c>
      <c r="P12" s="2">
        <v>5</v>
      </c>
      <c r="Q12" s="2">
        <v>8.2926832139492035E-2</v>
      </c>
      <c r="R12" s="2" t="s">
        <v>27</v>
      </c>
      <c r="S12">
        <v>19</v>
      </c>
      <c r="T12" s="5">
        <v>45474</v>
      </c>
      <c r="U12">
        <v>340</v>
      </c>
      <c r="V12">
        <v>1312.8</v>
      </c>
      <c r="W12" s="1">
        <v>8.2926829268292687E-2</v>
      </c>
      <c r="X12">
        <v>1472</v>
      </c>
      <c r="Y12">
        <v>8</v>
      </c>
      <c r="Z12" s="1">
        <v>0.32019512195121952</v>
      </c>
      <c r="AA12">
        <v>4100</v>
      </c>
      <c r="AB12">
        <v>108</v>
      </c>
      <c r="AC12">
        <v>3</v>
      </c>
      <c r="AD12">
        <v>5</v>
      </c>
      <c r="AE12" s="12">
        <f>J12 * VLOOKUP(Sheet2!D12, '좋아요, 노출 기술통계'!$A$2:$C$9,2, FALSE) + VLOOKUP(D12,'좋아요, 노출 기술통계'!$A$2:$C$9,3,FALSE)</f>
        <v>72.884373999999994</v>
      </c>
      <c r="AF12" s="11">
        <f t="shared" si="0"/>
        <v>0.48179910278161975</v>
      </c>
      <c r="AG12" t="b">
        <f t="shared" si="1"/>
        <v>1</v>
      </c>
      <c r="AH12" t="b">
        <f>IF(J12 &gt; ($AH$1 * VLOOKUP(D12,'좋아요, 노출 기술통계'!$A$2:$D$9,4,FALSE)), TRUE, "")</f>
        <v>1</v>
      </c>
    </row>
    <row r="13" spans="1:34" x14ac:dyDescent="0.2">
      <c r="A13" t="s">
        <v>224</v>
      </c>
      <c r="B13" t="s">
        <v>355</v>
      </c>
      <c r="C13" s="3" t="str">
        <f>HYPERLINK(B13,A13)</f>
        <v xml:space="preserve">20K Followers </v>
      </c>
      <c r="D13" t="s">
        <v>164</v>
      </c>
      <c r="E13" t="s">
        <v>129</v>
      </c>
      <c r="F13" s="2" t="s">
        <v>13</v>
      </c>
      <c r="G13" s="2" t="s">
        <v>15</v>
      </c>
      <c r="H13" s="2" t="s">
        <v>61</v>
      </c>
      <c r="I13" s="2" t="s">
        <v>17</v>
      </c>
      <c r="J13" s="2">
        <v>4614</v>
      </c>
      <c r="K13" s="6">
        <v>107</v>
      </c>
      <c r="L13" s="2" t="s">
        <v>14</v>
      </c>
      <c r="M13" s="2">
        <v>219</v>
      </c>
      <c r="N13" s="2">
        <v>4.7464240342378616E-2</v>
      </c>
      <c r="O13" s="2">
        <v>38</v>
      </c>
      <c r="P13" s="2">
        <v>4</v>
      </c>
      <c r="Q13" s="2">
        <v>7.9757258296012878E-2</v>
      </c>
      <c r="R13" s="2" t="s">
        <v>14</v>
      </c>
      <c r="S13">
        <v>62</v>
      </c>
      <c r="T13" s="5">
        <v>45467</v>
      </c>
      <c r="U13">
        <v>368</v>
      </c>
      <c r="V13">
        <v>368</v>
      </c>
      <c r="W13" s="1">
        <v>7.975726051148678E-2</v>
      </c>
      <c r="X13" t="s">
        <v>14</v>
      </c>
      <c r="Y13" t="s">
        <v>14</v>
      </c>
      <c r="Z13" s="1">
        <v>7.975726051148678E-2</v>
      </c>
      <c r="AA13">
        <v>4614</v>
      </c>
      <c r="AB13">
        <v>107</v>
      </c>
      <c r="AC13">
        <v>38</v>
      </c>
      <c r="AD13">
        <v>4</v>
      </c>
      <c r="AE13" s="12">
        <f>J13 * VLOOKUP(Sheet2!D13, '좋아요, 노출 기술통계'!$A$2:$C$9,2, FALSE) + VLOOKUP(D13,'좋아요, 노출 기술통계'!$A$2:$C$9,3,FALSE)</f>
        <v>65.285242000000011</v>
      </c>
      <c r="AF13" s="11">
        <f t="shared" si="0"/>
        <v>0.63896152824247765</v>
      </c>
      <c r="AG13" t="b">
        <f t="shared" si="1"/>
        <v>1</v>
      </c>
      <c r="AH13" t="b">
        <f>IF(J13 &gt; ($AH$1 * VLOOKUP(D13,'좋아요, 노출 기술통계'!$A$2:$D$9,4,FALSE)), TRUE, "")</f>
        <v>1</v>
      </c>
    </row>
    <row r="14" spans="1:34" x14ac:dyDescent="0.2">
      <c r="A14" t="s">
        <v>189</v>
      </c>
      <c r="B14" t="s">
        <v>356</v>
      </c>
      <c r="C14" s="3" t="str">
        <f>HYPERLINK(B14,A14)</f>
        <v>SK bioscience DNA</v>
      </c>
      <c r="D14" t="s">
        <v>147</v>
      </c>
      <c r="E14" t="s">
        <v>174</v>
      </c>
      <c r="F14" s="2" t="s">
        <v>13</v>
      </c>
      <c r="G14" s="2" t="s">
        <v>21</v>
      </c>
      <c r="H14" s="2" t="s">
        <v>63</v>
      </c>
      <c r="I14" s="2" t="s">
        <v>17</v>
      </c>
      <c r="J14" s="2">
        <v>7717</v>
      </c>
      <c r="K14" s="6">
        <v>107</v>
      </c>
      <c r="L14" s="2">
        <v>3666</v>
      </c>
      <c r="M14" s="2">
        <v>632</v>
      </c>
      <c r="N14" s="2">
        <v>8.1897109746932983E-2</v>
      </c>
      <c r="O14" s="2">
        <v>9</v>
      </c>
      <c r="P14" s="2">
        <v>5</v>
      </c>
      <c r="Q14" s="2">
        <v>9.757678210735321E-2</v>
      </c>
      <c r="R14" s="2" t="s">
        <v>27</v>
      </c>
      <c r="S14">
        <v>6</v>
      </c>
      <c r="T14" s="5">
        <v>45463</v>
      </c>
      <c r="U14">
        <v>753</v>
      </c>
      <c r="V14">
        <v>3205.3999999999996</v>
      </c>
      <c r="W14" s="1">
        <v>9.7576778540883757E-2</v>
      </c>
      <c r="X14">
        <v>3666</v>
      </c>
      <c r="Y14">
        <v>1</v>
      </c>
      <c r="Z14" s="1">
        <v>0.41536866658027727</v>
      </c>
      <c r="AA14">
        <v>7717</v>
      </c>
      <c r="AB14">
        <v>107</v>
      </c>
      <c r="AC14">
        <v>9</v>
      </c>
      <c r="AD14">
        <v>5</v>
      </c>
      <c r="AE14" s="9">
        <f>J14 * VLOOKUP(Sheet2!D14, '좋아요, 노출 기술통계'!$A$2:$C$9,2, FALSE) + VLOOKUP(D14,'좋아요, 노출 기술통계'!$A$2:$C$9,3,FALSE)</f>
        <v>122.415943</v>
      </c>
      <c r="AF14" s="11">
        <f t="shared" si="0"/>
        <v>-0.12593084382807884</v>
      </c>
      <c r="AG14" t="str">
        <f t="shared" si="1"/>
        <v/>
      </c>
      <c r="AH14" t="b">
        <f>IF(J14 &gt; ($AH$1 * VLOOKUP(D14,'좋아요, 노출 기술통계'!$A$2:$D$9,4,FALSE)), TRUE, "")</f>
        <v>1</v>
      </c>
    </row>
    <row r="15" spans="1:34" x14ac:dyDescent="0.2">
      <c r="A15" t="s">
        <v>262</v>
      </c>
      <c r="B15" t="s">
        <v>357</v>
      </c>
      <c r="C15" s="3" t="str">
        <f>HYPERLINK(B15,A15)</f>
        <v>SK bioscience DNA(Teaser)</v>
      </c>
      <c r="D15" t="s">
        <v>147</v>
      </c>
      <c r="E15" t="s">
        <v>129</v>
      </c>
      <c r="F15" s="2" t="s">
        <v>13</v>
      </c>
      <c r="G15" s="2" t="s">
        <v>21</v>
      </c>
      <c r="H15" s="2" t="s">
        <v>85</v>
      </c>
      <c r="I15" s="2" t="s">
        <v>17</v>
      </c>
      <c r="J15" s="2">
        <v>6397</v>
      </c>
      <c r="K15" s="6">
        <v>105</v>
      </c>
      <c r="L15" s="2">
        <v>2450</v>
      </c>
      <c r="M15" s="2">
        <v>333</v>
      </c>
      <c r="N15" s="2">
        <v>5.205564945936203E-2</v>
      </c>
      <c r="O15" s="2">
        <v>0</v>
      </c>
      <c r="P15" s="2">
        <v>6</v>
      </c>
      <c r="Q15" s="2">
        <v>6.9407537579536438E-2</v>
      </c>
      <c r="R15" s="2" t="s">
        <v>27</v>
      </c>
      <c r="S15">
        <v>20</v>
      </c>
      <c r="T15" s="5">
        <v>45399</v>
      </c>
      <c r="U15">
        <v>444</v>
      </c>
      <c r="V15">
        <v>2047.2</v>
      </c>
      <c r="W15" s="1">
        <v>6.9407534781929028E-2</v>
      </c>
      <c r="X15">
        <v>2450</v>
      </c>
      <c r="Y15">
        <v>2</v>
      </c>
      <c r="Z15" s="1">
        <v>0.32002501172424574</v>
      </c>
      <c r="AA15">
        <v>6397</v>
      </c>
      <c r="AB15">
        <v>105</v>
      </c>
      <c r="AC15">
        <v>0</v>
      </c>
      <c r="AD15">
        <v>6</v>
      </c>
      <c r="AE15" s="9">
        <f>J15 * VLOOKUP(Sheet2!D15, '좋아요, 노출 기술통계'!$A$2:$C$9,2, FALSE) + VLOOKUP(D15,'좋아요, 노출 기술통계'!$A$2:$C$9,3,FALSE)</f>
        <v>104.103583</v>
      </c>
      <c r="AF15" s="11">
        <f t="shared" si="0"/>
        <v>8.6108179388983963E-3</v>
      </c>
      <c r="AG15" t="str">
        <f t="shared" si="1"/>
        <v/>
      </c>
      <c r="AH15" t="b">
        <f>IF(J15 &gt; ($AH$1 * VLOOKUP(D15,'좋아요, 노출 기술통계'!$A$2:$D$9,4,FALSE)), TRUE, "")</f>
        <v>1</v>
      </c>
    </row>
    <row r="16" spans="1:34" x14ac:dyDescent="0.2">
      <c r="A16" t="s">
        <v>198</v>
      </c>
      <c r="B16" t="s">
        <v>358</v>
      </c>
      <c r="C16" s="3" t="str">
        <f>HYPERLINK(B16,A16)</f>
        <v>How are vaccines developed?</v>
      </c>
      <c r="D16" t="s">
        <v>125</v>
      </c>
      <c r="E16" t="s">
        <v>126</v>
      </c>
      <c r="F16" s="2" t="s">
        <v>13</v>
      </c>
      <c r="G16" s="2" t="s">
        <v>15</v>
      </c>
      <c r="H16" s="2" t="s">
        <v>45</v>
      </c>
      <c r="I16" s="2" t="s">
        <v>17</v>
      </c>
      <c r="J16" s="2">
        <v>5720</v>
      </c>
      <c r="K16" s="6">
        <v>101</v>
      </c>
      <c r="L16" s="2" t="s">
        <v>14</v>
      </c>
      <c r="M16" s="2">
        <v>2694</v>
      </c>
      <c r="N16" s="2">
        <v>0.47097903490066528</v>
      </c>
      <c r="O16" s="2">
        <v>3</v>
      </c>
      <c r="P16" s="2">
        <v>5</v>
      </c>
      <c r="Q16" s="2">
        <v>0.49003496766090393</v>
      </c>
      <c r="R16" s="2" t="s">
        <v>14</v>
      </c>
      <c r="S16">
        <v>2</v>
      </c>
      <c r="T16" s="5">
        <v>45504</v>
      </c>
      <c r="U16">
        <v>2803</v>
      </c>
      <c r="V16">
        <v>2803</v>
      </c>
      <c r="W16" s="1">
        <v>0.49003496503496502</v>
      </c>
      <c r="X16" t="s">
        <v>14</v>
      </c>
      <c r="Y16" t="s">
        <v>14</v>
      </c>
      <c r="Z16" s="1">
        <v>0.49003496503496502</v>
      </c>
      <c r="AA16">
        <v>5720</v>
      </c>
      <c r="AB16" t="s">
        <v>196</v>
      </c>
      <c r="AC16" t="s">
        <v>141</v>
      </c>
      <c r="AD16" t="s">
        <v>197</v>
      </c>
      <c r="AE16" s="9">
        <f>J16 * VLOOKUP(Sheet2!D16, '좋아요, 노출 기술통계'!$A$2:$C$9,2, FALSE) + VLOOKUP(D16,'좋아요, 노출 기술통계'!$A$2:$C$9,3,FALSE)</f>
        <v>117.483515</v>
      </c>
      <c r="AF16" s="11">
        <f t="shared" si="0"/>
        <v>-0.14030491852410099</v>
      </c>
      <c r="AG16" t="str">
        <f t="shared" si="1"/>
        <v/>
      </c>
      <c r="AH16" t="b">
        <f>IF(J16 &gt; ($AH$1 * VLOOKUP(D16,'좋아요, 노출 기술통계'!$A$2:$D$9,4,FALSE)), TRUE, "")</f>
        <v>1</v>
      </c>
    </row>
    <row r="17" spans="1:34" x14ac:dyDescent="0.2">
      <c r="A17" t="s">
        <v>189</v>
      </c>
      <c r="B17" t="s">
        <v>356</v>
      </c>
      <c r="C17" s="3" t="str">
        <f>HYPERLINK(B17,A17)</f>
        <v>SK bioscience DNA</v>
      </c>
      <c r="D17" t="s">
        <v>147</v>
      </c>
      <c r="E17" t="s">
        <v>174</v>
      </c>
      <c r="F17" s="2" t="s">
        <v>13</v>
      </c>
      <c r="G17" s="2" t="s">
        <v>15</v>
      </c>
      <c r="H17" s="2" t="s">
        <v>79</v>
      </c>
      <c r="I17" s="2" t="s">
        <v>17</v>
      </c>
      <c r="J17" s="2">
        <v>5616</v>
      </c>
      <c r="K17" s="6">
        <v>101</v>
      </c>
      <c r="L17" s="2">
        <v>2190</v>
      </c>
      <c r="M17" s="2">
        <v>451</v>
      </c>
      <c r="N17" s="2">
        <v>8.0306269228458405E-2</v>
      </c>
      <c r="O17" s="2">
        <v>1</v>
      </c>
      <c r="P17" s="2">
        <v>7</v>
      </c>
      <c r="Q17" s="2">
        <v>9.9715098738670349E-2</v>
      </c>
      <c r="R17" s="2" t="s">
        <v>27</v>
      </c>
      <c r="S17">
        <v>10</v>
      </c>
      <c r="T17" s="5">
        <v>45415</v>
      </c>
      <c r="U17">
        <v>560</v>
      </c>
      <c r="V17">
        <v>2054.4</v>
      </c>
      <c r="W17" s="1">
        <v>9.9715099715099717E-2</v>
      </c>
      <c r="X17">
        <v>2190</v>
      </c>
      <c r="Y17">
        <v>4</v>
      </c>
      <c r="Z17" s="1">
        <v>0.36581196581196584</v>
      </c>
      <c r="AA17">
        <v>5616</v>
      </c>
      <c r="AB17">
        <v>101</v>
      </c>
      <c r="AC17">
        <v>1</v>
      </c>
      <c r="AD17">
        <v>7</v>
      </c>
      <c r="AE17" s="9">
        <f>J17 * VLOOKUP(Sheet2!D17, '좋아요, 노출 기술통계'!$A$2:$C$9,2, FALSE) + VLOOKUP(D17,'좋아요, 노출 기술통계'!$A$2:$C$9,3,FALSE)</f>
        <v>93.268770000000004</v>
      </c>
      <c r="AF17" s="11">
        <f t="shared" si="0"/>
        <v>8.2891947647642406E-2</v>
      </c>
      <c r="AG17" t="str">
        <f t="shared" si="1"/>
        <v/>
      </c>
      <c r="AH17" t="b">
        <f>IF(J17 &gt; ($AH$1 * VLOOKUP(D17,'좋아요, 노출 기술통계'!$A$2:$D$9,4,FALSE)), TRUE, "")</f>
        <v>1</v>
      </c>
    </row>
    <row r="18" spans="1:34" x14ac:dyDescent="0.2">
      <c r="A18" t="s">
        <v>201</v>
      </c>
      <c r="B18" t="s">
        <v>359</v>
      </c>
      <c r="C18" s="3" t="str">
        <f>HYPERLINK(B18,A18)</f>
        <v>Sunflower Therapeutics</v>
      </c>
      <c r="D18" t="s">
        <v>128</v>
      </c>
      <c r="E18" t="s">
        <v>129</v>
      </c>
      <c r="F18" s="2" t="s">
        <v>13</v>
      </c>
      <c r="G18" s="2" t="s">
        <v>19</v>
      </c>
      <c r="H18" s="2" t="s">
        <v>47</v>
      </c>
      <c r="I18" s="2" t="s">
        <v>17</v>
      </c>
      <c r="J18" s="2">
        <v>5334</v>
      </c>
      <c r="K18" s="6">
        <v>97</v>
      </c>
      <c r="L18" s="2" t="s">
        <v>14</v>
      </c>
      <c r="M18" s="2">
        <v>162</v>
      </c>
      <c r="N18" s="2">
        <v>3.0371204018592834E-2</v>
      </c>
      <c r="O18" s="2">
        <v>3</v>
      </c>
      <c r="P18" s="2">
        <v>3</v>
      </c>
      <c r="Q18" s="2">
        <v>4.9681290984153748E-2</v>
      </c>
      <c r="R18" s="2" t="s">
        <v>14</v>
      </c>
      <c r="S18">
        <v>81</v>
      </c>
      <c r="T18" s="5">
        <v>45498</v>
      </c>
      <c r="U18">
        <v>265</v>
      </c>
      <c r="V18">
        <v>265</v>
      </c>
      <c r="W18" s="1">
        <v>4.9681289838770154E-2</v>
      </c>
      <c r="X18" t="s">
        <v>14</v>
      </c>
      <c r="Y18" t="s">
        <v>14</v>
      </c>
      <c r="Z18" s="1">
        <v>4.9681289838770154E-2</v>
      </c>
      <c r="AA18">
        <v>5334</v>
      </c>
      <c r="AB18">
        <v>97</v>
      </c>
      <c r="AC18">
        <v>3</v>
      </c>
      <c r="AD18">
        <v>3</v>
      </c>
      <c r="AE18" s="9">
        <f>J18 * VLOOKUP(Sheet2!D18, '좋아요, 노출 기술통계'!$A$2:$C$9,2, FALSE) + VLOOKUP(D18,'좋아요, 노출 기술통계'!$A$2:$C$9,3,FALSE)</f>
        <v>104.286117</v>
      </c>
      <c r="AF18" s="11">
        <f t="shared" si="0"/>
        <v>-6.9866605542519222E-2</v>
      </c>
      <c r="AG18" t="str">
        <f t="shared" si="1"/>
        <v/>
      </c>
      <c r="AH18" t="str">
        <f>IF(J18 &gt; ($AH$1 * VLOOKUP(D18,'좋아요, 노출 기술통계'!$A$2:$D$9,4,FALSE)), TRUE, "")</f>
        <v/>
      </c>
    </row>
    <row r="19" spans="1:34" x14ac:dyDescent="0.2">
      <c r="A19" t="s">
        <v>212</v>
      </c>
      <c r="B19" t="s">
        <v>360</v>
      </c>
      <c r="C19" s="3" t="str">
        <f>HYPERLINK(B19,A19)</f>
        <v>CGT market</v>
      </c>
      <c r="D19" t="s">
        <v>143</v>
      </c>
      <c r="E19" t="s">
        <v>129</v>
      </c>
      <c r="F19" s="2" t="s">
        <v>13</v>
      </c>
      <c r="G19" s="2" t="s">
        <v>15</v>
      </c>
      <c r="H19" s="2" t="s">
        <v>55</v>
      </c>
      <c r="I19" s="2" t="s">
        <v>17</v>
      </c>
      <c r="J19" s="2">
        <v>6962</v>
      </c>
      <c r="K19" s="6">
        <v>97</v>
      </c>
      <c r="L19" s="2" t="s">
        <v>14</v>
      </c>
      <c r="M19" s="2">
        <v>2119</v>
      </c>
      <c r="N19" s="2">
        <v>0.30436655879020691</v>
      </c>
      <c r="O19" s="2">
        <v>0</v>
      </c>
      <c r="P19" s="2">
        <v>7</v>
      </c>
      <c r="Q19" s="2">
        <v>0.31930479407310486</v>
      </c>
      <c r="R19" s="2" t="s">
        <v>14</v>
      </c>
      <c r="S19">
        <v>21</v>
      </c>
      <c r="T19" s="5">
        <v>45481</v>
      </c>
      <c r="U19">
        <v>2223</v>
      </c>
      <c r="V19">
        <v>2223</v>
      </c>
      <c r="W19" s="1">
        <v>0.31930479747199081</v>
      </c>
      <c r="X19" t="s">
        <v>14</v>
      </c>
      <c r="Y19" t="s">
        <v>14</v>
      </c>
      <c r="Z19" s="1">
        <v>0.31930479747199081</v>
      </c>
      <c r="AA19">
        <v>6962</v>
      </c>
      <c r="AB19">
        <v>97</v>
      </c>
      <c r="AC19">
        <v>0</v>
      </c>
      <c r="AD19">
        <v>7</v>
      </c>
      <c r="AE19" s="9">
        <f>J19 * VLOOKUP(Sheet2!D19, '좋아요, 노출 기술통계'!$A$2:$C$9,2, FALSE) + VLOOKUP(D19,'좋아요, 노출 기술통계'!$A$2:$C$9,3,FALSE)</f>
        <v>101.133674</v>
      </c>
      <c r="AF19" s="11">
        <f t="shared" si="0"/>
        <v>-4.0873369240002067E-2</v>
      </c>
      <c r="AG19" t="str">
        <f t="shared" si="1"/>
        <v/>
      </c>
      <c r="AH19" t="b">
        <f>IF(J19 &gt; ($AH$1 * VLOOKUP(D19,'좋아요, 노출 기술통계'!$A$2:$D$9,4,FALSE)), TRUE, "")</f>
        <v>1</v>
      </c>
    </row>
    <row r="20" spans="1:34" x14ac:dyDescent="0.2">
      <c r="A20" t="s">
        <v>204</v>
      </c>
      <c r="B20" t="s">
        <v>361</v>
      </c>
      <c r="C20" s="3" t="str">
        <f>HYPERLINK(B20,A20)</f>
        <v>Welcome Ambassador of Thailand</v>
      </c>
      <c r="D20" t="s">
        <v>332</v>
      </c>
      <c r="E20" t="s">
        <v>129</v>
      </c>
      <c r="F20" s="2" t="s">
        <v>13</v>
      </c>
      <c r="G20" s="2" t="s">
        <v>19</v>
      </c>
      <c r="H20" s="2" t="s">
        <v>50</v>
      </c>
      <c r="I20" s="2" t="s">
        <v>17</v>
      </c>
      <c r="J20" s="2">
        <v>6960</v>
      </c>
      <c r="K20" s="6">
        <v>96</v>
      </c>
      <c r="L20" s="2" t="s">
        <v>14</v>
      </c>
      <c r="M20" s="2">
        <v>1639</v>
      </c>
      <c r="N20" s="2">
        <v>0.23548850417137146</v>
      </c>
      <c r="O20" s="2">
        <v>2</v>
      </c>
      <c r="P20" s="2">
        <v>3</v>
      </c>
      <c r="Q20" s="2">
        <v>0.25</v>
      </c>
      <c r="R20" s="2" t="s">
        <v>14</v>
      </c>
      <c r="S20">
        <v>34</v>
      </c>
      <c r="T20" s="5">
        <v>45491</v>
      </c>
      <c r="U20">
        <v>1740</v>
      </c>
      <c r="V20">
        <v>1740</v>
      </c>
      <c r="W20" s="1">
        <v>0.25</v>
      </c>
      <c r="X20" t="s">
        <v>14</v>
      </c>
      <c r="Y20" t="s">
        <v>14</v>
      </c>
      <c r="Z20" s="1">
        <v>0.25</v>
      </c>
      <c r="AA20">
        <v>6960</v>
      </c>
      <c r="AB20">
        <v>96</v>
      </c>
      <c r="AC20">
        <v>2</v>
      </c>
      <c r="AD20">
        <v>3</v>
      </c>
      <c r="AE20" s="9">
        <f>J20 * VLOOKUP(Sheet2!D20, '좋아요, 노출 기술통계'!$A$2:$C$9,2, FALSE) + VLOOKUP(D20,'좋아요, 노출 기술통계'!$A$2:$C$9,3,FALSE)</f>
        <v>125.488534</v>
      </c>
      <c r="AF20" s="11">
        <f t="shared" si="0"/>
        <v>-0.23498986767986307</v>
      </c>
      <c r="AG20" t="str">
        <f t="shared" si="1"/>
        <v/>
      </c>
      <c r="AH20" t="str">
        <f>IF(J20 &gt; ($AH$1 * VLOOKUP(D20,'좋아요, 노출 기술통계'!$A$2:$D$9,4,FALSE)), TRUE, "")</f>
        <v/>
      </c>
    </row>
    <row r="21" spans="1:34" x14ac:dyDescent="0.2">
      <c r="A21" t="s">
        <v>137</v>
      </c>
      <c r="B21" t="s">
        <v>362</v>
      </c>
      <c r="C21" s="3" t="str">
        <f>HYPERLINK(B21,A21)</f>
        <v>Flu Vaccination Day</v>
      </c>
      <c r="D21" t="s">
        <v>164</v>
      </c>
      <c r="E21" t="s">
        <v>120</v>
      </c>
      <c r="F21" s="2" t="s">
        <v>13</v>
      </c>
      <c r="G21" s="2" t="s">
        <v>15</v>
      </c>
      <c r="H21" s="2" t="s">
        <v>23</v>
      </c>
      <c r="I21" s="2" t="s">
        <v>17</v>
      </c>
      <c r="J21" s="2">
        <v>2419</v>
      </c>
      <c r="K21" s="6">
        <v>95</v>
      </c>
      <c r="L21" s="2" t="s">
        <v>14</v>
      </c>
      <c r="M21" s="2">
        <v>83</v>
      </c>
      <c r="N21" s="2">
        <v>3.4311700612306595E-2</v>
      </c>
      <c r="O21" s="2">
        <v>0</v>
      </c>
      <c r="P21" s="2">
        <v>5</v>
      </c>
      <c r="Q21" s="2">
        <v>7.5651094317436218E-2</v>
      </c>
      <c r="R21" s="2" t="s">
        <v>14</v>
      </c>
      <c r="S21">
        <v>64</v>
      </c>
      <c r="T21" s="5">
        <v>45575</v>
      </c>
      <c r="U21">
        <v>183</v>
      </c>
      <c r="V21">
        <v>183</v>
      </c>
      <c r="W21" s="1">
        <v>7.5651095494005782E-2</v>
      </c>
      <c r="X21" t="s">
        <v>14</v>
      </c>
      <c r="Y21" t="s">
        <v>14</v>
      </c>
      <c r="Z21" s="1">
        <v>7.5651095494005782E-2</v>
      </c>
      <c r="AA21">
        <v>2419</v>
      </c>
      <c r="AB21" t="s">
        <v>135</v>
      </c>
      <c r="AC21" t="s">
        <v>117</v>
      </c>
      <c r="AD21" t="s">
        <v>136</v>
      </c>
      <c r="AE21" s="12">
        <f>J21 * VLOOKUP(Sheet2!D21, '좋아요, 노출 기술통계'!$A$2:$C$9,2, FALSE) + VLOOKUP(D21,'좋아요, 노출 기술통계'!$A$2:$C$9,3,FALSE)</f>
        <v>54.092937000000006</v>
      </c>
      <c r="AF21" s="11">
        <f t="shared" si="0"/>
        <v>0.75623667836708486</v>
      </c>
      <c r="AG21" t="b">
        <f t="shared" si="1"/>
        <v>1</v>
      </c>
      <c r="AH21" t="str">
        <f>IF(J21 &gt; ($AH$1 * VLOOKUP(D21,'좋아요, 노출 기술통계'!$A$2:$D$9,4,FALSE)), TRUE, "")</f>
        <v/>
      </c>
    </row>
    <row r="22" spans="1:34" x14ac:dyDescent="0.2">
      <c r="A22" t="s">
        <v>159</v>
      </c>
      <c r="B22" t="s">
        <v>363</v>
      </c>
      <c r="C22" s="3" t="str">
        <f>HYPERLINK(B22,A22)</f>
        <v>Harmful but preventable - Pertussis</v>
      </c>
      <c r="D22" t="s">
        <v>143</v>
      </c>
      <c r="E22" t="s">
        <v>126</v>
      </c>
      <c r="F22" s="2" t="s">
        <v>13</v>
      </c>
      <c r="G22" s="2" t="s">
        <v>21</v>
      </c>
      <c r="H22" s="2" t="s">
        <v>31</v>
      </c>
      <c r="I22" s="2" t="s">
        <v>17</v>
      </c>
      <c r="J22" s="2">
        <v>3644</v>
      </c>
      <c r="K22" s="6">
        <v>94</v>
      </c>
      <c r="L22" s="2" t="s">
        <v>14</v>
      </c>
      <c r="M22" s="2">
        <v>656</v>
      </c>
      <c r="N22" s="2">
        <v>0.18002195656299591</v>
      </c>
      <c r="O22" s="2">
        <v>0</v>
      </c>
      <c r="P22" s="2">
        <v>4</v>
      </c>
      <c r="Q22" s="2">
        <v>0.206915482878685</v>
      </c>
      <c r="R22" s="2" t="s">
        <v>14</v>
      </c>
      <c r="S22">
        <v>49</v>
      </c>
      <c r="T22" s="5">
        <v>45555</v>
      </c>
      <c r="U22">
        <v>754</v>
      </c>
      <c r="V22">
        <v>754</v>
      </c>
      <c r="W22" s="1">
        <v>0.20691547749725575</v>
      </c>
      <c r="X22" t="s">
        <v>14</v>
      </c>
      <c r="Y22" t="s">
        <v>14</v>
      </c>
      <c r="Z22" s="1">
        <v>0.20691547749725575</v>
      </c>
      <c r="AA22">
        <v>3644</v>
      </c>
      <c r="AB22" t="s">
        <v>157</v>
      </c>
      <c r="AC22" t="s">
        <v>117</v>
      </c>
      <c r="AD22" t="s">
        <v>158</v>
      </c>
      <c r="AE22" s="12">
        <f>J22 * VLOOKUP(Sheet2!D22, '좋아요, 노출 기술통계'!$A$2:$C$9,2, FALSE) + VLOOKUP(D22,'좋아요, 노출 기술통계'!$A$2:$C$9,3,FALSE)</f>
        <v>67.217078000000001</v>
      </c>
      <c r="AF22" s="11">
        <f t="shared" si="0"/>
        <v>0.39845412500674304</v>
      </c>
      <c r="AG22" t="b">
        <f t="shared" si="1"/>
        <v>1</v>
      </c>
      <c r="AH22" t="str">
        <f>IF(J22 &gt; ($AH$1 * VLOOKUP(D22,'좋아요, 노출 기술통계'!$A$2:$D$9,4,FALSE)), TRUE, "")</f>
        <v/>
      </c>
    </row>
    <row r="23" spans="1:34" x14ac:dyDescent="0.2">
      <c r="A23" t="s">
        <v>209</v>
      </c>
      <c r="B23" t="s">
        <v>364</v>
      </c>
      <c r="C23" s="3" t="str">
        <f>HYPERLINK(B23,A23)</f>
        <v>CEO Remarks</v>
      </c>
      <c r="D23" t="s">
        <v>128</v>
      </c>
      <c r="E23" t="s">
        <v>129</v>
      </c>
      <c r="F23" s="2" t="s">
        <v>13</v>
      </c>
      <c r="G23" s="2" t="s">
        <v>19</v>
      </c>
      <c r="H23" s="2" t="s">
        <v>52</v>
      </c>
      <c r="I23" s="2" t="s">
        <v>17</v>
      </c>
      <c r="J23" s="2">
        <v>5085</v>
      </c>
      <c r="K23" s="6">
        <v>94</v>
      </c>
      <c r="L23" s="2" t="s">
        <v>14</v>
      </c>
      <c r="M23" s="2">
        <v>302</v>
      </c>
      <c r="N23" s="2">
        <v>5.9390362352132797E-2</v>
      </c>
      <c r="O23" s="2">
        <v>0</v>
      </c>
      <c r="P23" s="2">
        <v>4</v>
      </c>
      <c r="Q23" s="2">
        <v>7.8662730753421783E-2</v>
      </c>
      <c r="R23" s="2" t="s">
        <v>14</v>
      </c>
      <c r="S23">
        <v>63</v>
      </c>
      <c r="T23" s="5">
        <v>45485</v>
      </c>
      <c r="U23">
        <v>400</v>
      </c>
      <c r="V23">
        <v>400</v>
      </c>
      <c r="W23" s="1">
        <v>7.8662733529990161E-2</v>
      </c>
      <c r="X23" t="s">
        <v>14</v>
      </c>
      <c r="Y23" t="s">
        <v>14</v>
      </c>
      <c r="Z23" s="1">
        <v>7.8662733529990161E-2</v>
      </c>
      <c r="AA23">
        <v>5085</v>
      </c>
      <c r="AB23">
        <v>94</v>
      </c>
      <c r="AC23">
        <v>0</v>
      </c>
      <c r="AD23">
        <v>4</v>
      </c>
      <c r="AE23" s="9">
        <f>J23 * VLOOKUP(Sheet2!D23, '좋아요, 노출 기술통계'!$A$2:$C$9,2, FALSE) + VLOOKUP(D23,'좋아요, 노출 기술통계'!$A$2:$C$9,3,FALSE)</f>
        <v>98.918424000000002</v>
      </c>
      <c r="AF23" s="11">
        <f t="shared" si="0"/>
        <v>-4.9722021450725906E-2</v>
      </c>
      <c r="AG23" t="str">
        <f t="shared" si="1"/>
        <v/>
      </c>
      <c r="AH23" t="str">
        <f>IF(J23 &gt; ($AH$1 * VLOOKUP(D23,'좋아요, 노출 기술통계'!$A$2:$D$9,4,FALSE)), TRUE, "")</f>
        <v/>
      </c>
    </row>
    <row r="24" spans="1:34" x14ac:dyDescent="0.2">
      <c r="A24" t="s">
        <v>207</v>
      </c>
      <c r="B24" t="s">
        <v>365</v>
      </c>
      <c r="C24" s="3" t="str">
        <f>HYPERLINK(B24,A24)</f>
        <v>Exploring Vaccines</v>
      </c>
      <c r="D24" t="s">
        <v>125</v>
      </c>
      <c r="E24" t="s">
        <v>126</v>
      </c>
      <c r="F24" s="2" t="s">
        <v>13</v>
      </c>
      <c r="G24" s="2" t="s">
        <v>15</v>
      </c>
      <c r="H24" s="2" t="s">
        <v>51</v>
      </c>
      <c r="I24" s="2" t="s">
        <v>17</v>
      </c>
      <c r="J24" s="2">
        <v>3082</v>
      </c>
      <c r="K24" s="6">
        <v>92</v>
      </c>
      <c r="L24" s="2" t="s">
        <v>14</v>
      </c>
      <c r="M24" s="2">
        <v>1343</v>
      </c>
      <c r="N24" s="2">
        <v>0.43575599789619446</v>
      </c>
      <c r="O24" s="2">
        <v>0</v>
      </c>
      <c r="P24" s="2">
        <v>8</v>
      </c>
      <c r="Q24" s="2">
        <v>0.46820247173309326</v>
      </c>
      <c r="R24" s="2" t="s">
        <v>14</v>
      </c>
      <c r="S24">
        <v>4</v>
      </c>
      <c r="T24" s="5">
        <v>45489</v>
      </c>
      <c r="U24">
        <v>1443</v>
      </c>
      <c r="V24">
        <v>1443</v>
      </c>
      <c r="W24" s="1">
        <v>0.46820246593121351</v>
      </c>
      <c r="X24" t="s">
        <v>14</v>
      </c>
      <c r="Y24" t="s">
        <v>14</v>
      </c>
      <c r="Z24" s="1">
        <v>0.46820246593121351</v>
      </c>
      <c r="AA24">
        <v>3082</v>
      </c>
      <c r="AB24" t="s">
        <v>205</v>
      </c>
      <c r="AC24" t="s">
        <v>140</v>
      </c>
      <c r="AD24" t="s">
        <v>206</v>
      </c>
      <c r="AE24" s="9">
        <f>J24 * VLOOKUP(Sheet2!D24, '좋아요, 노출 기술통계'!$A$2:$C$9,2, FALSE) + VLOOKUP(D24,'좋아요, 노출 기술통계'!$A$2:$C$9,3,FALSE)</f>
        <v>91.670684999999992</v>
      </c>
      <c r="AF24" s="11">
        <f t="shared" si="0"/>
        <v>3.5923697962987333E-3</v>
      </c>
      <c r="AG24" t="str">
        <f t="shared" si="1"/>
        <v/>
      </c>
      <c r="AH24" t="str">
        <f>IF(J24 &gt; ($AH$1 * VLOOKUP(D24,'좋아요, 노출 기술통계'!$A$2:$D$9,4,FALSE)), TRUE, "")</f>
        <v/>
      </c>
    </row>
    <row r="25" spans="1:34" x14ac:dyDescent="0.2">
      <c r="A25" t="s">
        <v>254</v>
      </c>
      <c r="B25" t="s">
        <v>366</v>
      </c>
      <c r="C25" s="3" t="str">
        <f>HYPERLINK(B25,A25)</f>
        <v>The winners of 2024 Park MahnHoon Award</v>
      </c>
      <c r="D25" t="s">
        <v>332</v>
      </c>
      <c r="E25" t="s">
        <v>129</v>
      </c>
      <c r="F25" s="2" t="s">
        <v>13</v>
      </c>
      <c r="G25" s="2" t="s">
        <v>19</v>
      </c>
      <c r="H25" s="2" t="s">
        <v>82</v>
      </c>
      <c r="I25" s="2" t="s">
        <v>17</v>
      </c>
      <c r="J25" s="2">
        <v>5806</v>
      </c>
      <c r="K25" s="6">
        <v>89</v>
      </c>
      <c r="L25" s="2" t="s">
        <v>14</v>
      </c>
      <c r="M25" s="2">
        <v>1051</v>
      </c>
      <c r="N25" s="2">
        <v>0.18101963400840759</v>
      </c>
      <c r="O25" s="2">
        <v>1</v>
      </c>
      <c r="P25" s="2">
        <v>2</v>
      </c>
      <c r="Q25" s="2">
        <v>0.19686530530452728</v>
      </c>
      <c r="R25" s="2" t="s">
        <v>14</v>
      </c>
      <c r="S25">
        <v>52</v>
      </c>
      <c r="T25" s="5">
        <v>45407</v>
      </c>
      <c r="U25">
        <v>1143</v>
      </c>
      <c r="V25">
        <v>1143</v>
      </c>
      <c r="W25" s="1">
        <v>0.19686531174646918</v>
      </c>
      <c r="X25" t="s">
        <v>14</v>
      </c>
      <c r="Y25" t="s">
        <v>14</v>
      </c>
      <c r="Z25" s="1">
        <v>0.19686531174646918</v>
      </c>
      <c r="AA25">
        <v>5806</v>
      </c>
      <c r="AB25">
        <v>89</v>
      </c>
      <c r="AC25">
        <v>1</v>
      </c>
      <c r="AD25">
        <v>2</v>
      </c>
      <c r="AE25" s="9">
        <f>J25 * VLOOKUP(Sheet2!D25, '좋아요, 노출 기술통계'!$A$2:$C$9,2, FALSE) + VLOOKUP(D25,'좋아요, 노출 기술통계'!$A$2:$C$9,3,FALSE)</f>
        <v>114.450524</v>
      </c>
      <c r="AF25" s="11">
        <f t="shared" si="0"/>
        <v>-0.22237140653021392</v>
      </c>
      <c r="AG25" t="str">
        <f t="shared" si="1"/>
        <v/>
      </c>
      <c r="AH25" t="str">
        <f>IF(J25 &gt; ($AH$1 * VLOOKUP(D25,'좋아요, 노출 기술통계'!$A$2:$D$9,4,FALSE)), TRUE, "")</f>
        <v/>
      </c>
    </row>
    <row r="26" spans="1:34" x14ac:dyDescent="0.2">
      <c r="A26" t="s">
        <v>315</v>
      </c>
      <c r="B26" t="s">
        <v>367</v>
      </c>
      <c r="C26" s="3" t="str">
        <f>HYPERLINK(B26,A26)</f>
        <v>Zero Disposable Challenge</v>
      </c>
      <c r="D26" t="s">
        <v>164</v>
      </c>
      <c r="E26" t="s">
        <v>129</v>
      </c>
      <c r="F26" s="2" t="s">
        <v>13</v>
      </c>
      <c r="G26" s="2" t="s">
        <v>19</v>
      </c>
      <c r="H26" s="2" t="s">
        <v>114</v>
      </c>
      <c r="I26" s="2" t="s">
        <v>17</v>
      </c>
      <c r="J26" s="2">
        <v>4194</v>
      </c>
      <c r="K26" s="6">
        <v>89</v>
      </c>
      <c r="L26" s="2" t="s">
        <v>14</v>
      </c>
      <c r="M26" s="2">
        <v>104</v>
      </c>
      <c r="N26" s="2">
        <v>2.4797329679131508E-2</v>
      </c>
      <c r="O26" s="2">
        <v>0</v>
      </c>
      <c r="P26" s="2">
        <v>5</v>
      </c>
      <c r="Q26" s="2">
        <v>4.7210302203893661E-2</v>
      </c>
      <c r="R26" s="2" t="s">
        <v>14</v>
      </c>
      <c r="S26">
        <v>85</v>
      </c>
      <c r="T26" s="5">
        <v>45295</v>
      </c>
      <c r="U26">
        <v>198</v>
      </c>
      <c r="V26">
        <v>198</v>
      </c>
      <c r="W26" s="1">
        <v>4.7210300429184553E-2</v>
      </c>
      <c r="X26" t="s">
        <v>14</v>
      </c>
      <c r="Y26" t="s">
        <v>14</v>
      </c>
      <c r="Z26" s="1">
        <v>4.7210300429184553E-2</v>
      </c>
      <c r="AA26">
        <v>4194</v>
      </c>
      <c r="AB26">
        <v>89</v>
      </c>
      <c r="AC26">
        <v>0</v>
      </c>
      <c r="AD26">
        <v>5</v>
      </c>
      <c r="AE26" s="12">
        <f>J26 * VLOOKUP(Sheet2!D26, '좋아요, 노출 기술통계'!$A$2:$C$9,2, FALSE) + VLOOKUP(D26,'좋아요, 노출 기술통계'!$A$2:$C$9,3,FALSE)</f>
        <v>63.143662000000006</v>
      </c>
      <c r="AF26" s="11">
        <f t="shared" si="0"/>
        <v>0.40948429630197869</v>
      </c>
      <c r="AG26" t="b">
        <f t="shared" si="1"/>
        <v>1</v>
      </c>
      <c r="AH26" t="b">
        <f>IF(J26 &gt; ($AH$1 * VLOOKUP(D26,'좋아요, 노출 기술통계'!$A$2:$D$9,4,FALSE)), TRUE, "")</f>
        <v>1</v>
      </c>
    </row>
    <row r="27" spans="1:34" x14ac:dyDescent="0.2">
      <c r="A27" t="s">
        <v>261</v>
      </c>
      <c r="B27" t="s">
        <v>368</v>
      </c>
      <c r="C27" s="3" t="str">
        <f>HYPERLINK(B27,A27)</f>
        <v xml:space="preserve">Earth Day </v>
      </c>
      <c r="D27" t="s">
        <v>143</v>
      </c>
      <c r="E27" t="s">
        <v>129</v>
      </c>
      <c r="F27" s="2" t="s">
        <v>13</v>
      </c>
      <c r="G27" s="2" t="s">
        <v>15</v>
      </c>
      <c r="H27" s="2" t="s">
        <v>84</v>
      </c>
      <c r="I27" s="2" t="s">
        <v>17</v>
      </c>
      <c r="J27" s="2">
        <v>3468</v>
      </c>
      <c r="K27" s="6">
        <v>86</v>
      </c>
      <c r="L27" s="2" t="s">
        <v>14</v>
      </c>
      <c r="M27" s="2">
        <v>803</v>
      </c>
      <c r="N27" s="2">
        <v>0.23154555261135101</v>
      </c>
      <c r="O27" s="2">
        <v>6</v>
      </c>
      <c r="P27" s="2">
        <v>4</v>
      </c>
      <c r="Q27" s="2">
        <v>0.2592272162437439</v>
      </c>
      <c r="R27" s="2" t="s">
        <v>14</v>
      </c>
      <c r="S27">
        <v>31</v>
      </c>
      <c r="T27" s="5">
        <v>45404</v>
      </c>
      <c r="U27">
        <v>899</v>
      </c>
      <c r="V27">
        <v>899</v>
      </c>
      <c r="W27" s="1">
        <v>0.25922722029988465</v>
      </c>
      <c r="X27" t="s">
        <v>14</v>
      </c>
      <c r="Y27" t="s">
        <v>14</v>
      </c>
      <c r="Z27" s="1">
        <v>0.25922722029988465</v>
      </c>
      <c r="AA27">
        <v>3468</v>
      </c>
      <c r="AB27" t="s">
        <v>258</v>
      </c>
      <c r="AC27" t="s">
        <v>259</v>
      </c>
      <c r="AD27" t="s">
        <v>260</v>
      </c>
      <c r="AE27" s="12">
        <f>J27 * VLOOKUP(Sheet2!D27, '좋아요, 노출 기술통계'!$A$2:$C$9,2, FALSE) + VLOOKUP(D27,'좋아요, 노출 기술통계'!$A$2:$C$9,3,FALSE)</f>
        <v>65.418006000000005</v>
      </c>
      <c r="AF27" s="11">
        <f t="shared" si="0"/>
        <v>0.31462276609287043</v>
      </c>
      <c r="AG27" t="b">
        <f t="shared" si="1"/>
        <v>1</v>
      </c>
      <c r="AH27" t="str">
        <f>IF(J27 &gt; ($AH$1 * VLOOKUP(D27,'좋아요, 노출 기술통계'!$A$2:$D$9,4,FALSE)), TRUE, "")</f>
        <v/>
      </c>
    </row>
    <row r="28" spans="1:34" x14ac:dyDescent="0.2">
      <c r="A28" t="s">
        <v>239</v>
      </c>
      <c r="B28" t="s">
        <v>369</v>
      </c>
      <c r="C28" s="3" t="str">
        <f>HYPERLINK(B28,A28)</f>
        <v>Vaccine Types</v>
      </c>
      <c r="D28" t="s">
        <v>125</v>
      </c>
      <c r="E28" t="s">
        <v>126</v>
      </c>
      <c r="F28" s="2" t="s">
        <v>13</v>
      </c>
      <c r="G28" s="2" t="s">
        <v>15</v>
      </c>
      <c r="H28" s="2" t="s">
        <v>72</v>
      </c>
      <c r="I28" s="2" t="s">
        <v>17</v>
      </c>
      <c r="J28" s="2">
        <v>5625</v>
      </c>
      <c r="K28" s="6">
        <v>83</v>
      </c>
      <c r="L28" s="2" t="s">
        <v>14</v>
      </c>
      <c r="M28" s="2">
        <v>2074</v>
      </c>
      <c r="N28" s="2">
        <v>0.36871111392974854</v>
      </c>
      <c r="O28" s="2">
        <v>2</v>
      </c>
      <c r="P28" s="2">
        <v>10</v>
      </c>
      <c r="Q28" s="2">
        <v>0.38560000061988831</v>
      </c>
      <c r="R28" s="2" t="s">
        <v>14</v>
      </c>
      <c r="S28">
        <v>8</v>
      </c>
      <c r="T28" s="5">
        <v>45441</v>
      </c>
      <c r="U28">
        <v>2169</v>
      </c>
      <c r="V28">
        <v>2169</v>
      </c>
      <c r="W28" s="1">
        <v>0.3856</v>
      </c>
      <c r="X28" t="s">
        <v>14</v>
      </c>
      <c r="Y28" t="s">
        <v>14</v>
      </c>
      <c r="Z28" s="1">
        <v>0.3856</v>
      </c>
      <c r="AA28">
        <v>5625</v>
      </c>
      <c r="AB28" t="s">
        <v>236</v>
      </c>
      <c r="AC28" t="s">
        <v>237</v>
      </c>
      <c r="AD28" t="s">
        <v>238</v>
      </c>
      <c r="AE28" s="9">
        <f>J28 * VLOOKUP(Sheet2!D28, '좋아요, 노출 기술통계'!$A$2:$C$9,2, FALSE) + VLOOKUP(D28,'좋아요, 노출 기술통계'!$A$2:$C$9,3,FALSE)</f>
        <v>116.55394</v>
      </c>
      <c r="AF28" s="11">
        <f t="shared" si="0"/>
        <v>-0.28788336112876145</v>
      </c>
      <c r="AG28" t="str">
        <f t="shared" si="1"/>
        <v/>
      </c>
      <c r="AH28" t="b">
        <f>IF(J28 &gt; ($AH$1 * VLOOKUP(D28,'좋아요, 노출 기술통계'!$A$2:$D$9,4,FALSE)), TRUE, "")</f>
        <v>1</v>
      </c>
    </row>
    <row r="29" spans="1:34" x14ac:dyDescent="0.2">
      <c r="A29" t="s">
        <v>189</v>
      </c>
      <c r="B29" t="s">
        <v>356</v>
      </c>
      <c r="C29" s="3" t="str">
        <f>HYPERLINK(B29,A29)</f>
        <v>SK bioscience DNA</v>
      </c>
      <c r="D29" t="s">
        <v>147</v>
      </c>
      <c r="E29" t="s">
        <v>174</v>
      </c>
      <c r="F29" s="2" t="s">
        <v>13</v>
      </c>
      <c r="G29" s="2" t="s">
        <v>21</v>
      </c>
      <c r="H29" s="2" t="s">
        <v>41</v>
      </c>
      <c r="I29" s="2" t="s">
        <v>17</v>
      </c>
      <c r="J29" s="2">
        <v>5426</v>
      </c>
      <c r="K29" s="6">
        <v>82</v>
      </c>
      <c r="L29" s="2">
        <v>2235</v>
      </c>
      <c r="M29" s="2">
        <v>371</v>
      </c>
      <c r="N29" s="2">
        <v>6.8374492228031158E-2</v>
      </c>
      <c r="O29" s="2">
        <v>4</v>
      </c>
      <c r="P29" s="2">
        <v>3</v>
      </c>
      <c r="Q29" s="2">
        <v>8.4776997566223145E-2</v>
      </c>
      <c r="R29" s="2" t="s">
        <v>27</v>
      </c>
      <c r="S29">
        <v>12</v>
      </c>
      <c r="T29" s="5">
        <v>45516</v>
      </c>
      <c r="U29">
        <v>460</v>
      </c>
      <c r="V29">
        <v>1949.4</v>
      </c>
      <c r="W29" s="1">
        <v>8.4776999631404351E-2</v>
      </c>
      <c r="X29">
        <v>2235</v>
      </c>
      <c r="Y29">
        <v>3</v>
      </c>
      <c r="Z29" s="1">
        <v>0.35927018061186877</v>
      </c>
      <c r="AA29">
        <v>5426</v>
      </c>
      <c r="AB29">
        <v>82</v>
      </c>
      <c r="AC29">
        <v>4</v>
      </c>
      <c r="AD29">
        <v>3</v>
      </c>
      <c r="AE29" s="9">
        <f>J29 * VLOOKUP(Sheet2!D29, '좋아요, 노출 기술통계'!$A$2:$C$9,2, FALSE) + VLOOKUP(D29,'좋아요, 노출 기술통계'!$A$2:$C$9,3,FALSE)</f>
        <v>90.632899999999992</v>
      </c>
      <c r="AF29" s="11">
        <f t="shared" si="0"/>
        <v>-9.5251282922647174E-2</v>
      </c>
      <c r="AG29" t="str">
        <f t="shared" si="1"/>
        <v/>
      </c>
      <c r="AH29" t="b">
        <f>IF(J29 &gt; ($AH$1 * VLOOKUP(D29,'좋아요, 노출 기술통계'!$A$2:$D$9,4,FALSE)), TRUE, "")</f>
        <v>1</v>
      </c>
    </row>
    <row r="30" spans="1:34" x14ac:dyDescent="0.2">
      <c r="A30" t="s">
        <v>308</v>
      </c>
      <c r="B30" t="s">
        <v>370</v>
      </c>
      <c r="C30" s="3" t="str">
        <f>HYPERLINK(B30,A30)</f>
        <v>What do you want to discover about vaccines?</v>
      </c>
      <c r="D30" t="s">
        <v>241</v>
      </c>
      <c r="E30" t="s">
        <v>126</v>
      </c>
      <c r="F30" s="2" t="s">
        <v>13</v>
      </c>
      <c r="G30" s="2" t="s">
        <v>15</v>
      </c>
      <c r="H30" s="2" t="s">
        <v>110</v>
      </c>
      <c r="I30" s="2" t="s">
        <v>17</v>
      </c>
      <c r="J30" s="2">
        <v>5181</v>
      </c>
      <c r="K30" s="6">
        <v>82</v>
      </c>
      <c r="L30" s="2">
        <v>1409</v>
      </c>
      <c r="M30" s="2">
        <v>205</v>
      </c>
      <c r="N30" s="2">
        <v>3.9567649364471436E-2</v>
      </c>
      <c r="O30" s="2">
        <v>0</v>
      </c>
      <c r="P30" s="2">
        <v>4</v>
      </c>
      <c r="Q30" s="2">
        <v>5.6166764348745346E-2</v>
      </c>
      <c r="R30" s="2" t="s">
        <v>27</v>
      </c>
      <c r="S30">
        <v>41</v>
      </c>
      <c r="T30" s="5">
        <v>45309</v>
      </c>
      <c r="U30">
        <v>291</v>
      </c>
      <c r="V30">
        <v>1218.4000000000001</v>
      </c>
      <c r="W30" s="1">
        <v>5.61667631731326E-2</v>
      </c>
      <c r="X30">
        <v>1409</v>
      </c>
      <c r="Y30">
        <v>10</v>
      </c>
      <c r="Z30" s="1">
        <v>0.23516695618606448</v>
      </c>
      <c r="AA30">
        <v>5181</v>
      </c>
      <c r="AB30">
        <v>82</v>
      </c>
      <c r="AC30">
        <v>0</v>
      </c>
      <c r="AD30">
        <v>4</v>
      </c>
      <c r="AE30" s="9">
        <f>J30 * VLOOKUP(Sheet2!D30, '좋아요, 노출 기술통계'!$A$2:$C$9,2, FALSE) + VLOOKUP(D30,'좋아요, 노출 기술통계'!$A$2:$C$9,3,FALSE)</f>
        <v>93.104478999999998</v>
      </c>
      <c r="AF30" s="11">
        <f t="shared" si="0"/>
        <v>-0.11926900960371623</v>
      </c>
      <c r="AG30" t="str">
        <f t="shared" si="1"/>
        <v/>
      </c>
      <c r="AH30" t="b">
        <f>IF(J30 &gt; ($AH$1 * VLOOKUP(D30,'좋아요, 노출 기술통계'!$A$2:$D$9,4,FALSE)), TRUE, "")</f>
        <v>1</v>
      </c>
    </row>
    <row r="31" spans="1:34" x14ac:dyDescent="0.2">
      <c r="A31" t="s">
        <v>152</v>
      </c>
      <c r="B31" t="s">
        <v>371</v>
      </c>
      <c r="C31" s="3" t="str">
        <f>HYPERLINK(B31,A31)</f>
        <v>Gyeongbuk Bio Industry Expo 2024</v>
      </c>
      <c r="D31" t="s">
        <v>332</v>
      </c>
      <c r="E31" t="s">
        <v>129</v>
      </c>
      <c r="F31" s="2" t="s">
        <v>13</v>
      </c>
      <c r="G31" s="2" t="s">
        <v>19</v>
      </c>
      <c r="H31" s="2" t="s">
        <v>29</v>
      </c>
      <c r="I31" s="2" t="s">
        <v>17</v>
      </c>
      <c r="J31" s="2">
        <v>4084</v>
      </c>
      <c r="K31" s="6">
        <v>81</v>
      </c>
      <c r="L31" s="2" t="s">
        <v>14</v>
      </c>
      <c r="M31" s="2">
        <v>522</v>
      </c>
      <c r="N31" s="2">
        <v>0.12781587243080139</v>
      </c>
      <c r="O31" s="2">
        <v>0</v>
      </c>
      <c r="P31" s="2">
        <v>4</v>
      </c>
      <c r="Q31" s="2">
        <v>0.14862880110740662</v>
      </c>
      <c r="R31" s="2" t="s">
        <v>14</v>
      </c>
      <c r="S31">
        <v>57</v>
      </c>
      <c r="T31" s="5">
        <v>45562</v>
      </c>
      <c r="U31">
        <v>607</v>
      </c>
      <c r="V31">
        <v>607</v>
      </c>
      <c r="W31" s="1">
        <v>0.14862879529872675</v>
      </c>
      <c r="X31" t="s">
        <v>14</v>
      </c>
      <c r="Y31" t="s">
        <v>14</v>
      </c>
      <c r="Z31" s="1">
        <v>0.14862879529872675</v>
      </c>
      <c r="AA31">
        <v>4084</v>
      </c>
      <c r="AB31">
        <v>81</v>
      </c>
      <c r="AC31">
        <v>0</v>
      </c>
      <c r="AD31">
        <v>4</v>
      </c>
      <c r="AE31" s="9">
        <f>J31 * VLOOKUP(Sheet2!D31, '좋아요, 노출 기술통계'!$A$2:$C$9,2, FALSE) + VLOOKUP(D31,'좋아요, 노출 기술통계'!$A$2:$C$9,3,FALSE)</f>
        <v>97.979593999999992</v>
      </c>
      <c r="AF31" s="11">
        <f t="shared" si="0"/>
        <v>-0.17329724799635315</v>
      </c>
      <c r="AG31" t="str">
        <f t="shared" si="1"/>
        <v/>
      </c>
      <c r="AH31" t="str">
        <f>IF(J31 &gt; ($AH$1 * VLOOKUP(D31,'좋아요, 노출 기술통계'!$A$2:$D$9,4,FALSE)), TRUE, "")</f>
        <v/>
      </c>
    </row>
    <row r="32" spans="1:34" x14ac:dyDescent="0.2">
      <c r="A32" t="s">
        <v>277</v>
      </c>
      <c r="B32" t="s">
        <v>372</v>
      </c>
      <c r="C32" s="3" t="str">
        <f>HYPERLINK(B32,A32)</f>
        <v>SK bioscience and IVI Announce 2024 Park MahnHoon Award Winners</v>
      </c>
      <c r="D32" t="s">
        <v>128</v>
      </c>
      <c r="E32" t="s">
        <v>129</v>
      </c>
      <c r="F32" s="2" t="s">
        <v>13</v>
      </c>
      <c r="G32" s="2" t="s">
        <v>19</v>
      </c>
      <c r="H32" s="2" t="s">
        <v>96</v>
      </c>
      <c r="I32" s="2" t="s">
        <v>17</v>
      </c>
      <c r="J32" s="2">
        <v>4481</v>
      </c>
      <c r="K32" s="6">
        <v>78</v>
      </c>
      <c r="L32" s="2" t="s">
        <v>14</v>
      </c>
      <c r="M32" s="2">
        <v>63</v>
      </c>
      <c r="N32" s="2">
        <v>1.4059362001717091E-2</v>
      </c>
      <c r="O32" s="2">
        <v>2</v>
      </c>
      <c r="P32" s="2">
        <v>5</v>
      </c>
      <c r="Q32" s="2">
        <v>3.3028341829776764E-2</v>
      </c>
      <c r="R32" s="2" t="s">
        <v>14</v>
      </c>
      <c r="S32">
        <v>104</v>
      </c>
      <c r="T32" s="5">
        <v>45365</v>
      </c>
      <c r="U32">
        <v>148</v>
      </c>
      <c r="V32">
        <v>148</v>
      </c>
      <c r="W32" s="1">
        <v>3.3028341887971435E-2</v>
      </c>
      <c r="X32" t="s">
        <v>14</v>
      </c>
      <c r="Y32" t="s">
        <v>14</v>
      </c>
      <c r="Z32" s="1">
        <v>3.3028341887971435E-2</v>
      </c>
      <c r="AA32">
        <v>4481</v>
      </c>
      <c r="AB32">
        <v>78</v>
      </c>
      <c r="AC32">
        <v>2</v>
      </c>
      <c r="AD32">
        <v>5</v>
      </c>
      <c r="AE32" s="9">
        <f>J32 * VLOOKUP(Sheet2!D32, '좋아요, 노출 기술통계'!$A$2:$C$9,2, FALSE) + VLOOKUP(D32,'좋아요, 노출 기술통계'!$A$2:$C$9,3,FALSE)</f>
        <v>85.897996000000006</v>
      </c>
      <c r="AF32" s="11">
        <f t="shared" si="0"/>
        <v>-9.1946219560232856E-2</v>
      </c>
      <c r="AG32" t="str">
        <f t="shared" si="1"/>
        <v/>
      </c>
      <c r="AH32" t="str">
        <f>IF(J32 &gt; ($AH$1 * VLOOKUP(D32,'좋아요, 노출 기술통계'!$A$2:$D$9,4,FALSE)), TRUE, "")</f>
        <v/>
      </c>
    </row>
    <row r="33" spans="1:34" x14ac:dyDescent="0.2">
      <c r="A33" t="s">
        <v>306</v>
      </c>
      <c r="B33" t="s">
        <v>373</v>
      </c>
      <c r="C33" s="3" t="str">
        <f>HYPERLINK(B33,A33)</f>
        <v xml:space="preserve">The Vaccine Saga </v>
      </c>
      <c r="D33" t="s">
        <v>143</v>
      </c>
      <c r="E33" t="s">
        <v>129</v>
      </c>
      <c r="F33" s="2" t="s">
        <v>13</v>
      </c>
      <c r="G33" s="2" t="s">
        <v>15</v>
      </c>
      <c r="H33" s="2" t="s">
        <v>108</v>
      </c>
      <c r="I33" s="2" t="s">
        <v>17</v>
      </c>
      <c r="J33" s="2">
        <v>3828</v>
      </c>
      <c r="K33" s="6">
        <v>78</v>
      </c>
      <c r="L33" s="2" t="s">
        <v>14</v>
      </c>
      <c r="M33" s="2">
        <v>1438</v>
      </c>
      <c r="N33" s="2">
        <v>0.37565308809280396</v>
      </c>
      <c r="O33" s="2">
        <v>1</v>
      </c>
      <c r="P33" s="2">
        <v>6</v>
      </c>
      <c r="Q33" s="2">
        <v>0.39785787463188171</v>
      </c>
      <c r="R33" s="2" t="s">
        <v>14</v>
      </c>
      <c r="S33">
        <v>7</v>
      </c>
      <c r="T33" s="5">
        <v>45321</v>
      </c>
      <c r="U33">
        <v>1523</v>
      </c>
      <c r="V33">
        <v>1523</v>
      </c>
      <c r="W33" s="1">
        <v>0.39785788923719956</v>
      </c>
      <c r="X33" t="s">
        <v>14</v>
      </c>
      <c r="Y33" t="s">
        <v>14</v>
      </c>
      <c r="Z33" s="1">
        <v>0.39785788923719956</v>
      </c>
      <c r="AA33">
        <v>3828</v>
      </c>
      <c r="AB33" t="s">
        <v>303</v>
      </c>
      <c r="AC33" t="s">
        <v>304</v>
      </c>
      <c r="AD33" t="s">
        <v>305</v>
      </c>
      <c r="AE33" s="9">
        <f>J33 * VLOOKUP(Sheet2!D33, '좋아요, 노출 기술통계'!$A$2:$C$9,2, FALSE) + VLOOKUP(D33,'좋아요, 노출 기술통계'!$A$2:$C$9,3,FALSE)</f>
        <v>69.097926000000001</v>
      </c>
      <c r="AF33" s="11">
        <f t="shared" si="0"/>
        <v>0.12883272357552378</v>
      </c>
      <c r="AG33" t="str">
        <f t="shared" si="1"/>
        <v/>
      </c>
      <c r="AH33" t="str">
        <f>IF(J33 &gt; ($AH$1 * VLOOKUP(D33,'좋아요, 노출 기술통계'!$A$2:$D$9,4,FALSE)), TRUE, "")</f>
        <v/>
      </c>
    </row>
    <row r="34" spans="1:34" x14ac:dyDescent="0.2">
      <c r="A34" t="s">
        <v>189</v>
      </c>
      <c r="B34" t="s">
        <v>356</v>
      </c>
      <c r="C34" s="3" t="str">
        <f>HYPERLINK(B34,A34)</f>
        <v>SK bioscience DNA</v>
      </c>
      <c r="D34" t="s">
        <v>147</v>
      </c>
      <c r="E34" t="s">
        <v>174</v>
      </c>
      <c r="F34" s="2" t="s">
        <v>13</v>
      </c>
      <c r="G34" s="2" t="s">
        <v>21</v>
      </c>
      <c r="H34" s="2" t="s">
        <v>49</v>
      </c>
      <c r="I34" s="2" t="s">
        <v>17</v>
      </c>
      <c r="J34" s="2">
        <v>5013</v>
      </c>
      <c r="K34" s="6">
        <v>76</v>
      </c>
      <c r="L34" s="2">
        <v>1839</v>
      </c>
      <c r="M34" s="2">
        <v>255</v>
      </c>
      <c r="N34" s="2">
        <v>5.0867743790149689E-2</v>
      </c>
      <c r="O34" s="2">
        <v>0</v>
      </c>
      <c r="P34" s="2">
        <v>3</v>
      </c>
      <c r="Q34" s="2">
        <v>6.6626772284507751E-2</v>
      </c>
      <c r="R34" s="2" t="s">
        <v>27</v>
      </c>
      <c r="S34">
        <v>23</v>
      </c>
      <c r="T34" s="5">
        <v>45492</v>
      </c>
      <c r="U34">
        <v>334</v>
      </c>
      <c r="V34">
        <v>1539.3999999999999</v>
      </c>
      <c r="W34" s="1">
        <v>6.6626770396967877E-2</v>
      </c>
      <c r="X34">
        <v>1839</v>
      </c>
      <c r="Y34">
        <v>6</v>
      </c>
      <c r="Z34" s="1">
        <v>0.307081587871534</v>
      </c>
      <c r="AA34">
        <v>5013</v>
      </c>
      <c r="AB34">
        <v>76</v>
      </c>
      <c r="AC34">
        <v>0</v>
      </c>
      <c r="AD34">
        <v>3</v>
      </c>
      <c r="AE34" s="9">
        <f>J34 * VLOOKUP(Sheet2!D34, '좋아요, 노출 기술통계'!$A$2:$C$9,2, FALSE) + VLOOKUP(D34,'좋아요, 노출 기술통계'!$A$2:$C$9,3,FALSE)</f>
        <v>84.903351000000001</v>
      </c>
      <c r="AF34" s="11">
        <f t="shared" si="0"/>
        <v>-0.10486454180118288</v>
      </c>
      <c r="AG34" t="str">
        <f t="shared" si="1"/>
        <v/>
      </c>
      <c r="AH34" t="b">
        <f>IF(J34 &gt; ($AH$1 * VLOOKUP(D34,'좋아요, 노출 기술통계'!$A$2:$D$9,4,FALSE)), TRUE, "")</f>
        <v>1</v>
      </c>
    </row>
    <row r="35" spans="1:34" x14ac:dyDescent="0.2">
      <c r="A35" t="s">
        <v>151</v>
      </c>
      <c r="B35" t="s">
        <v>374</v>
      </c>
      <c r="C35" s="3" t="str">
        <f>HYPERLINK(B35,A35)</f>
        <v>Flu Vaccination</v>
      </c>
      <c r="D35" t="s">
        <v>143</v>
      </c>
      <c r="E35" t="s">
        <v>126</v>
      </c>
      <c r="F35" s="2" t="s">
        <v>13</v>
      </c>
      <c r="G35" s="2" t="s">
        <v>15</v>
      </c>
      <c r="H35" s="2" t="s">
        <v>28</v>
      </c>
      <c r="I35" s="2" t="s">
        <v>17</v>
      </c>
      <c r="J35" s="2">
        <v>4335</v>
      </c>
      <c r="K35" s="6">
        <v>73</v>
      </c>
      <c r="L35" s="2" t="s">
        <v>14</v>
      </c>
      <c r="M35" s="2">
        <v>789</v>
      </c>
      <c r="N35" s="2">
        <v>0.18200692534446716</v>
      </c>
      <c r="O35" s="2">
        <v>0</v>
      </c>
      <c r="P35" s="2">
        <v>5</v>
      </c>
      <c r="Q35" s="2">
        <v>0.20000000298023224</v>
      </c>
      <c r="R35" s="2" t="s">
        <v>14</v>
      </c>
      <c r="S35">
        <v>51</v>
      </c>
      <c r="T35" s="5">
        <v>45565</v>
      </c>
      <c r="U35">
        <v>867</v>
      </c>
      <c r="V35">
        <v>867</v>
      </c>
      <c r="W35" s="1">
        <v>0.2</v>
      </c>
      <c r="X35" t="s">
        <v>14</v>
      </c>
      <c r="Y35" t="s">
        <v>14</v>
      </c>
      <c r="Z35" s="1">
        <v>0.2</v>
      </c>
      <c r="AA35">
        <v>4335</v>
      </c>
      <c r="AB35" t="s">
        <v>149</v>
      </c>
      <c r="AC35" t="s">
        <v>140</v>
      </c>
      <c r="AD35" t="s">
        <v>150</v>
      </c>
      <c r="AE35" s="9">
        <f>J35 * VLOOKUP(Sheet2!D35, '좋아요, 노출 기술통계'!$A$2:$C$9,2, FALSE) + VLOOKUP(D35,'좋아요, 노출 기술통계'!$A$2:$C$9,3,FALSE)</f>
        <v>74.280479999999997</v>
      </c>
      <c r="AF35" s="11">
        <f t="shared" si="0"/>
        <v>-1.7238445416615455E-2</v>
      </c>
      <c r="AG35" t="str">
        <f t="shared" si="1"/>
        <v/>
      </c>
      <c r="AH35" t="b">
        <f>IF(J35 &gt; ($AH$1 * VLOOKUP(D35,'좋아요, 노출 기술통계'!$A$2:$D$9,4,FALSE)), TRUE, "")</f>
        <v>1</v>
      </c>
    </row>
    <row r="36" spans="1:34" x14ac:dyDescent="0.2">
      <c r="A36" t="s">
        <v>173</v>
      </c>
      <c r="B36" t="s">
        <v>375</v>
      </c>
      <c r="C36" s="3" t="str">
        <f>HYPERLINK(B36,A36)</f>
        <v xml:space="preserve">SK bioscience DNA </v>
      </c>
      <c r="D36" t="s">
        <v>147</v>
      </c>
      <c r="E36" t="s">
        <v>174</v>
      </c>
      <c r="F36" s="2" t="s">
        <v>13</v>
      </c>
      <c r="G36" s="2" t="s">
        <v>15</v>
      </c>
      <c r="H36" s="2" t="s">
        <v>34</v>
      </c>
      <c r="I36" s="2" t="s">
        <v>17</v>
      </c>
      <c r="J36" s="2">
        <v>4154</v>
      </c>
      <c r="K36" s="6">
        <v>73</v>
      </c>
      <c r="L36" s="2">
        <v>1590</v>
      </c>
      <c r="M36" s="2">
        <v>221</v>
      </c>
      <c r="N36" s="2">
        <v>5.3201735019683838E-2</v>
      </c>
      <c r="O36" s="2">
        <v>0</v>
      </c>
      <c r="P36" s="2">
        <v>4</v>
      </c>
      <c r="Q36" s="2">
        <v>7.1738086640834808E-2</v>
      </c>
      <c r="R36" s="2" t="s">
        <v>27</v>
      </c>
      <c r="S36">
        <v>17</v>
      </c>
      <c r="T36" s="5">
        <v>45539</v>
      </c>
      <c r="U36">
        <v>298</v>
      </c>
      <c r="V36">
        <v>1340.4</v>
      </c>
      <c r="W36" s="1">
        <v>7.1738083774675013E-2</v>
      </c>
      <c r="X36">
        <v>1590</v>
      </c>
      <c r="Y36">
        <v>7</v>
      </c>
      <c r="Z36" s="1">
        <v>0.32267693789118923</v>
      </c>
      <c r="AA36">
        <v>4154</v>
      </c>
      <c r="AB36">
        <v>73</v>
      </c>
      <c r="AC36">
        <v>0</v>
      </c>
      <c r="AD36">
        <v>4</v>
      </c>
      <c r="AE36" s="9">
        <f>J36 * VLOOKUP(Sheet2!D36, '좋아요, 노출 기술통계'!$A$2:$C$9,2, FALSE) + VLOOKUP(D36,'좋아요, 노출 기술통계'!$A$2:$C$9,3,FALSE)</f>
        <v>72.986444000000006</v>
      </c>
      <c r="AF36" s="11">
        <f t="shared" si="0"/>
        <v>1.8573312052305724E-4</v>
      </c>
      <c r="AG36" t="str">
        <f t="shared" si="1"/>
        <v/>
      </c>
      <c r="AH36" t="str">
        <f>IF(J36 &gt; ($AH$1 * VLOOKUP(D36,'좋아요, 노출 기술통계'!$A$2:$D$9,4,FALSE)), TRUE, "")</f>
        <v/>
      </c>
    </row>
    <row r="37" spans="1:34" x14ac:dyDescent="0.2">
      <c r="A37" t="s">
        <v>127</v>
      </c>
      <c r="B37" t="s">
        <v>376</v>
      </c>
      <c r="C37" s="3" t="str">
        <f>HYPERLINK(B37,A37)</f>
        <v>Influenza vaccine in Inidonesia</v>
      </c>
      <c r="D37" t="s">
        <v>128</v>
      </c>
      <c r="E37" t="s">
        <v>129</v>
      </c>
      <c r="F37" s="2" t="s">
        <v>13</v>
      </c>
      <c r="G37" s="2" t="s">
        <v>19</v>
      </c>
      <c r="H37" s="2" t="s">
        <v>18</v>
      </c>
      <c r="I37" s="2" t="s">
        <v>17</v>
      </c>
      <c r="J37" s="2">
        <v>3276</v>
      </c>
      <c r="K37" s="6">
        <v>71</v>
      </c>
      <c r="L37" s="2" t="s">
        <v>14</v>
      </c>
      <c r="M37" s="2">
        <v>54</v>
      </c>
      <c r="N37" s="2">
        <v>1.6483517363667488E-2</v>
      </c>
      <c r="O37" s="2">
        <v>1</v>
      </c>
      <c r="P37" s="2">
        <v>2</v>
      </c>
      <c r="Q37" s="2">
        <v>3.9072040468454361E-2</v>
      </c>
      <c r="R37" s="2" t="s">
        <v>14</v>
      </c>
      <c r="S37">
        <v>96</v>
      </c>
      <c r="T37" s="5">
        <v>45588</v>
      </c>
      <c r="U37">
        <v>128</v>
      </c>
      <c r="V37">
        <v>128</v>
      </c>
      <c r="W37" s="1">
        <v>3.9072039072039072E-2</v>
      </c>
      <c r="X37" t="s">
        <v>14</v>
      </c>
      <c r="Y37" t="s">
        <v>14</v>
      </c>
      <c r="Z37" s="1">
        <v>3.9072039072039072E-2</v>
      </c>
      <c r="AA37">
        <v>3276</v>
      </c>
      <c r="AB37">
        <v>71</v>
      </c>
      <c r="AC37">
        <v>1</v>
      </c>
      <c r="AD37">
        <v>2</v>
      </c>
      <c r="AE37" s="9">
        <f>J37 * VLOOKUP(Sheet2!D37, '좋아요, 노출 기술통계'!$A$2:$C$9,2, FALSE) + VLOOKUP(D37,'좋아요, 노출 기술통계'!$A$2:$C$9,3,FALSE)</f>
        <v>59.921811000000005</v>
      </c>
      <c r="AF37" s="11">
        <f t="shared" si="0"/>
        <v>0.18487740632538618</v>
      </c>
      <c r="AG37" t="str">
        <f t="shared" si="1"/>
        <v/>
      </c>
      <c r="AH37" t="str">
        <f>IF(J37 &gt; ($AH$1 * VLOOKUP(D37,'좋아요, 노출 기술통계'!$A$2:$D$9,4,FALSE)), TRUE, "")</f>
        <v/>
      </c>
    </row>
    <row r="38" spans="1:34" x14ac:dyDescent="0.2">
      <c r="A38" t="s">
        <v>163</v>
      </c>
      <c r="B38" t="s">
        <v>377</v>
      </c>
      <c r="C38" s="3" t="str">
        <f>HYPERLINK(B38,A38)</f>
        <v>World Gynecologic Oncology Day</v>
      </c>
      <c r="D38" t="s">
        <v>164</v>
      </c>
      <c r="E38" t="s">
        <v>120</v>
      </c>
      <c r="F38" s="2" t="s">
        <v>13</v>
      </c>
      <c r="G38" s="2" t="s">
        <v>15</v>
      </c>
      <c r="H38" s="2" t="s">
        <v>32</v>
      </c>
      <c r="I38" s="2" t="s">
        <v>17</v>
      </c>
      <c r="J38" s="2">
        <v>3165</v>
      </c>
      <c r="K38" s="6">
        <v>69</v>
      </c>
      <c r="L38" s="2" t="s">
        <v>14</v>
      </c>
      <c r="M38" s="2">
        <v>81</v>
      </c>
      <c r="N38" s="2">
        <v>2.5592416524887085E-2</v>
      </c>
      <c r="O38" s="2">
        <v>0</v>
      </c>
      <c r="P38" s="2">
        <v>5</v>
      </c>
      <c r="Q38" s="2">
        <v>4.8973143100738525E-2</v>
      </c>
      <c r="R38" s="2" t="s">
        <v>14</v>
      </c>
      <c r="S38">
        <v>82</v>
      </c>
      <c r="T38" s="5">
        <v>45548</v>
      </c>
      <c r="U38">
        <v>155</v>
      </c>
      <c r="V38">
        <v>155</v>
      </c>
      <c r="W38" s="1">
        <v>4.8973143759873619E-2</v>
      </c>
      <c r="X38" t="s">
        <v>14</v>
      </c>
      <c r="Y38" t="s">
        <v>14</v>
      </c>
      <c r="Z38" s="1">
        <v>4.8973143759873619E-2</v>
      </c>
      <c r="AA38">
        <v>3165</v>
      </c>
      <c r="AB38" t="s">
        <v>160</v>
      </c>
      <c r="AC38" t="s">
        <v>161</v>
      </c>
      <c r="AD38" t="s">
        <v>162</v>
      </c>
      <c r="AE38" s="9">
        <f>J38 * VLOOKUP(Sheet2!D38, '좋아요, 노출 기술통계'!$A$2:$C$9,2, FALSE) + VLOOKUP(D38,'좋아요, 노출 기술통계'!$A$2:$C$9,3,FALSE)</f>
        <v>57.896791000000007</v>
      </c>
      <c r="AF38" s="11">
        <f t="shared" si="0"/>
        <v>0.19177589652594018</v>
      </c>
      <c r="AG38" t="str">
        <f t="shared" si="1"/>
        <v/>
      </c>
      <c r="AH38" t="b">
        <f>IF(J38 &gt; ($AH$1 * VLOOKUP(D38,'좋아요, 노출 기술통계'!$A$2:$D$9,4,FALSE)), TRUE, "")</f>
        <v>1</v>
      </c>
    </row>
    <row r="39" spans="1:34" x14ac:dyDescent="0.2">
      <c r="A39" t="s">
        <v>235</v>
      </c>
      <c r="B39" t="s">
        <v>378</v>
      </c>
      <c r="C39" s="3" t="str">
        <f>HYPERLINK(B39,A39)</f>
        <v>BIO USA</v>
      </c>
      <c r="D39" t="s">
        <v>164</v>
      </c>
      <c r="E39" t="s">
        <v>129</v>
      </c>
      <c r="F39" s="2" t="s">
        <v>13</v>
      </c>
      <c r="G39" s="2" t="s">
        <v>15</v>
      </c>
      <c r="H39" s="2" t="s">
        <v>71</v>
      </c>
      <c r="I39" s="2" t="s">
        <v>17</v>
      </c>
      <c r="J39" s="2">
        <v>3011</v>
      </c>
      <c r="K39" s="6">
        <v>69</v>
      </c>
      <c r="L39" s="2" t="s">
        <v>14</v>
      </c>
      <c r="M39" s="2">
        <v>95</v>
      </c>
      <c r="N39" s="2">
        <v>3.1550981104373932E-2</v>
      </c>
      <c r="O39" s="2">
        <v>0</v>
      </c>
      <c r="P39" s="2">
        <v>10</v>
      </c>
      <c r="Q39" s="2">
        <v>5.778811126947403E-2</v>
      </c>
      <c r="R39" s="2" t="s">
        <v>14</v>
      </c>
      <c r="S39">
        <v>72</v>
      </c>
      <c r="T39" s="5">
        <v>45434</v>
      </c>
      <c r="U39">
        <v>174</v>
      </c>
      <c r="V39">
        <v>174</v>
      </c>
      <c r="W39" s="1">
        <v>5.7788110262371302E-2</v>
      </c>
      <c r="X39" t="s">
        <v>14</v>
      </c>
      <c r="Y39" t="s">
        <v>14</v>
      </c>
      <c r="Z39" s="1">
        <v>5.7788110262371302E-2</v>
      </c>
      <c r="AA39">
        <v>3011</v>
      </c>
      <c r="AB39">
        <v>69</v>
      </c>
      <c r="AC39">
        <v>0</v>
      </c>
      <c r="AD39">
        <v>10</v>
      </c>
      <c r="AE39" s="9">
        <f>J39 * VLOOKUP(Sheet2!D39, '좋아요, 노출 기술통계'!$A$2:$C$9,2, FALSE) + VLOOKUP(D39,'좋아요, 노출 기술통계'!$A$2:$C$9,3,FALSE)</f>
        <v>57.111545000000007</v>
      </c>
      <c r="AF39" s="11">
        <f t="shared" si="0"/>
        <v>0.20816202748498558</v>
      </c>
      <c r="AG39" t="str">
        <f t="shared" si="1"/>
        <v/>
      </c>
      <c r="AH39" t="b">
        <f>IF(J39 &gt; ($AH$1 * VLOOKUP(D39,'좋아요, 노출 기술통계'!$A$2:$D$9,4,FALSE)), TRUE, "")</f>
        <v>1</v>
      </c>
    </row>
    <row r="40" spans="1:34" x14ac:dyDescent="0.2">
      <c r="A40" t="s">
        <v>214</v>
      </c>
      <c r="B40" t="s">
        <v>379</v>
      </c>
      <c r="C40" s="3" t="str">
        <f>HYPERLINK(B40,A40)</f>
        <v>Glocalization SKYShield</v>
      </c>
      <c r="D40" t="s">
        <v>143</v>
      </c>
      <c r="E40" t="s">
        <v>129</v>
      </c>
      <c r="F40" s="2" t="s">
        <v>13</v>
      </c>
      <c r="G40" s="2" t="s">
        <v>21</v>
      </c>
      <c r="H40" s="2" t="s">
        <v>57</v>
      </c>
      <c r="I40" s="2" t="s">
        <v>17</v>
      </c>
      <c r="J40" s="2">
        <v>4517</v>
      </c>
      <c r="K40" s="6">
        <v>68</v>
      </c>
      <c r="L40" s="2" t="s">
        <v>14</v>
      </c>
      <c r="M40" s="2">
        <v>1022</v>
      </c>
      <c r="N40" s="2">
        <v>0.22625637054443359</v>
      </c>
      <c r="O40" s="2">
        <v>1</v>
      </c>
      <c r="P40" s="2">
        <v>5</v>
      </c>
      <c r="Q40" s="2">
        <v>0.24263891577720642</v>
      </c>
      <c r="R40" s="2" t="s">
        <v>14</v>
      </c>
      <c r="S40">
        <v>36</v>
      </c>
      <c r="T40" s="5">
        <v>45475</v>
      </c>
      <c r="U40">
        <v>1096</v>
      </c>
      <c r="V40">
        <v>1096</v>
      </c>
      <c r="W40" s="1">
        <v>0.24263891963692716</v>
      </c>
      <c r="X40" t="s">
        <v>14</v>
      </c>
      <c r="Y40" t="s">
        <v>14</v>
      </c>
      <c r="Z40" s="1">
        <v>0.24263891963692716</v>
      </c>
      <c r="AA40">
        <v>4517</v>
      </c>
      <c r="AB40" t="s">
        <v>213</v>
      </c>
      <c r="AC40" t="s">
        <v>191</v>
      </c>
      <c r="AD40" t="s">
        <v>197</v>
      </c>
      <c r="AE40" s="9">
        <f>J40 * VLOOKUP(Sheet2!D40, '좋아요, 노출 기술통계'!$A$2:$C$9,2, FALSE) + VLOOKUP(D40,'좋아요, 노출 기술통계'!$A$2:$C$9,3,FALSE)</f>
        <v>76.140884</v>
      </c>
      <c r="AF40" s="11">
        <f t="shared" si="0"/>
        <v>-0.10691869561167688</v>
      </c>
      <c r="AG40" t="str">
        <f t="shared" si="1"/>
        <v/>
      </c>
      <c r="AH40" t="b">
        <f>IF(J40 &gt; ($AH$1 * VLOOKUP(D40,'좋아요, 노출 기술통계'!$A$2:$D$9,4,FALSE)), TRUE, "")</f>
        <v>1</v>
      </c>
    </row>
    <row r="41" spans="1:34" x14ac:dyDescent="0.2">
      <c r="A41" t="s">
        <v>233</v>
      </c>
      <c r="B41" t="s">
        <v>380</v>
      </c>
      <c r="C41" s="3" t="str">
        <f>HYPERLINK(B41,A41)</f>
        <v xml:space="preserve">BIO International Convention 2024 </v>
      </c>
      <c r="D41" t="s">
        <v>332</v>
      </c>
      <c r="E41" t="s">
        <v>129</v>
      </c>
      <c r="F41" s="2" t="s">
        <v>13</v>
      </c>
      <c r="G41" s="2" t="s">
        <v>15</v>
      </c>
      <c r="H41" s="2" t="s">
        <v>69</v>
      </c>
      <c r="I41" s="2" t="s">
        <v>17</v>
      </c>
      <c r="J41" s="2">
        <v>3178</v>
      </c>
      <c r="K41" s="6">
        <v>68</v>
      </c>
      <c r="L41" s="2" t="s">
        <v>14</v>
      </c>
      <c r="M41" s="2">
        <v>407</v>
      </c>
      <c r="N41" s="2">
        <v>0.12806797027587891</v>
      </c>
      <c r="O41" s="2">
        <v>0</v>
      </c>
      <c r="P41" s="2">
        <v>5</v>
      </c>
      <c r="Q41" s="2">
        <v>0.15103839337825775</v>
      </c>
      <c r="R41" s="2" t="s">
        <v>14</v>
      </c>
      <c r="S41">
        <v>56</v>
      </c>
      <c r="T41" s="5">
        <v>45443</v>
      </c>
      <c r="U41">
        <v>480</v>
      </c>
      <c r="V41">
        <v>480</v>
      </c>
      <c r="W41" s="1">
        <v>0.15103838892385149</v>
      </c>
      <c r="X41" t="s">
        <v>14</v>
      </c>
      <c r="Y41" t="s">
        <v>14</v>
      </c>
      <c r="Z41" s="1">
        <v>0.15103838892385149</v>
      </c>
      <c r="AA41">
        <v>3178</v>
      </c>
      <c r="AB41">
        <v>68</v>
      </c>
      <c r="AC41">
        <v>0</v>
      </c>
      <c r="AD41">
        <v>5</v>
      </c>
      <c r="AE41" s="9">
        <f>J41 * VLOOKUP(Sheet2!D41, '좋아요, 노출 기술통계'!$A$2:$C$9,2, FALSE) + VLOOKUP(D41,'좋아요, 노출 기술통계'!$A$2:$C$9,3,FALSE)</f>
        <v>89.313704000000001</v>
      </c>
      <c r="AF41" s="11">
        <f t="shared" si="0"/>
        <v>-0.23863867520263182</v>
      </c>
      <c r="AG41" t="str">
        <f t="shared" si="1"/>
        <v/>
      </c>
      <c r="AH41" t="str">
        <f>IF(J41 &gt; ($AH$1 * VLOOKUP(D41,'좋아요, 노출 기술통계'!$A$2:$D$9,4,FALSE)), TRUE, "")</f>
        <v/>
      </c>
    </row>
    <row r="42" spans="1:34" x14ac:dyDescent="0.2">
      <c r="A42" t="s">
        <v>189</v>
      </c>
      <c r="B42" t="s">
        <v>356</v>
      </c>
      <c r="C42" s="3" t="str">
        <f>HYPERLINK(B42,A42)</f>
        <v>SK bioscience DNA</v>
      </c>
      <c r="D42" t="s">
        <v>147</v>
      </c>
      <c r="E42" t="s">
        <v>174</v>
      </c>
      <c r="F42" s="2" t="s">
        <v>13</v>
      </c>
      <c r="G42" s="2" t="s">
        <v>21</v>
      </c>
      <c r="H42" s="2" t="s">
        <v>74</v>
      </c>
      <c r="I42" s="2" t="s">
        <v>17</v>
      </c>
      <c r="J42" s="2">
        <v>4149</v>
      </c>
      <c r="K42" s="6">
        <v>67</v>
      </c>
      <c r="L42" s="2">
        <v>1415</v>
      </c>
      <c r="M42" s="2">
        <v>254</v>
      </c>
      <c r="N42" s="2">
        <v>6.121956929564476E-2</v>
      </c>
      <c r="O42" s="2">
        <v>1</v>
      </c>
      <c r="P42" s="2">
        <v>3</v>
      </c>
      <c r="Q42" s="2">
        <v>7.8332126140594482E-2</v>
      </c>
      <c r="R42" s="2" t="s">
        <v>27</v>
      </c>
      <c r="S42">
        <v>22</v>
      </c>
      <c r="T42" s="5">
        <v>45436</v>
      </c>
      <c r="U42">
        <v>325</v>
      </c>
      <c r="V42">
        <v>1275.5999999999999</v>
      </c>
      <c r="W42" s="1">
        <v>7.8332128223668349E-2</v>
      </c>
      <c r="X42">
        <v>1415</v>
      </c>
      <c r="Y42">
        <v>9</v>
      </c>
      <c r="Z42" s="1">
        <v>0.30744757772957337</v>
      </c>
      <c r="AA42">
        <v>4149</v>
      </c>
      <c r="AB42">
        <v>67</v>
      </c>
      <c r="AC42">
        <v>1</v>
      </c>
      <c r="AD42">
        <v>3</v>
      </c>
      <c r="AE42" s="9">
        <f>J42 * VLOOKUP(Sheet2!D42, '좋아요, 노출 기술통계'!$A$2:$C$9,2, FALSE) + VLOOKUP(D42,'좋아요, 노출 기술통계'!$A$2:$C$9,3,FALSE)</f>
        <v>72.917079000000001</v>
      </c>
      <c r="AF42" s="11">
        <f t="shared" si="0"/>
        <v>-8.1148053119352248E-2</v>
      </c>
      <c r="AG42" t="str">
        <f t="shared" si="1"/>
        <v/>
      </c>
      <c r="AH42" t="str">
        <f>IF(J42 &gt; ($AH$1 * VLOOKUP(D42,'좋아요, 노출 기술통계'!$A$2:$D$9,4,FALSE)), TRUE, "")</f>
        <v/>
      </c>
    </row>
    <row r="43" spans="1:34" x14ac:dyDescent="0.2">
      <c r="A43" t="s">
        <v>138</v>
      </c>
      <c r="B43" t="s">
        <v>381</v>
      </c>
      <c r="C43" s="3" t="str">
        <f>HYPERLINK(B43,A43)</f>
        <v>David Baker wins Nobel Prize</v>
      </c>
      <c r="D43" t="s">
        <v>128</v>
      </c>
      <c r="E43" t="s">
        <v>120</v>
      </c>
      <c r="F43" s="2" t="s">
        <v>13</v>
      </c>
      <c r="G43" s="2" t="s">
        <v>19</v>
      </c>
      <c r="H43" s="2" t="s">
        <v>23</v>
      </c>
      <c r="I43" s="2" t="s">
        <v>17</v>
      </c>
      <c r="J43" s="2">
        <v>3739</v>
      </c>
      <c r="K43" s="6">
        <v>63</v>
      </c>
      <c r="L43" s="2" t="s">
        <v>14</v>
      </c>
      <c r="M43" s="2">
        <v>95</v>
      </c>
      <c r="N43" s="2">
        <v>2.5407863780856133E-2</v>
      </c>
      <c r="O43" s="2">
        <v>1</v>
      </c>
      <c r="P43" s="2">
        <v>6</v>
      </c>
      <c r="Q43" s="2">
        <v>4.4129446148872375E-2</v>
      </c>
      <c r="R43" s="2" t="s">
        <v>14</v>
      </c>
      <c r="S43">
        <v>92</v>
      </c>
      <c r="T43" s="5">
        <v>45575</v>
      </c>
      <c r="U43">
        <v>165</v>
      </c>
      <c r="V43">
        <v>165</v>
      </c>
      <c r="W43" s="1">
        <v>4.4129446376036371E-2</v>
      </c>
      <c r="X43" t="s">
        <v>14</v>
      </c>
      <c r="Y43" t="s">
        <v>14</v>
      </c>
      <c r="Z43" s="1">
        <v>4.4129446376036371E-2</v>
      </c>
      <c r="AA43">
        <v>3739</v>
      </c>
      <c r="AB43">
        <v>63</v>
      </c>
      <c r="AC43">
        <v>1</v>
      </c>
      <c r="AD43">
        <v>6</v>
      </c>
      <c r="AE43" s="9">
        <f>J43 * VLOOKUP(Sheet2!D43, '좋아요, 노출 기술통계'!$A$2:$C$9,2, FALSE) + VLOOKUP(D43,'좋아요, 노출 기술통계'!$A$2:$C$9,3,FALSE)</f>
        <v>69.902702000000005</v>
      </c>
      <c r="AF43" s="11">
        <f t="shared" si="0"/>
        <v>-9.8747284475498631E-2</v>
      </c>
      <c r="AG43" t="str">
        <f t="shared" si="1"/>
        <v/>
      </c>
      <c r="AH43" t="str">
        <f>IF(J43 &gt; ($AH$1 * VLOOKUP(D43,'좋아요, 노출 기술통계'!$A$2:$D$9,4,FALSE)), TRUE, "")</f>
        <v/>
      </c>
    </row>
    <row r="44" spans="1:34" x14ac:dyDescent="0.2">
      <c r="A44" t="s">
        <v>192</v>
      </c>
      <c r="B44" t="s">
        <v>382</v>
      </c>
      <c r="C44" s="3" t="str">
        <f>HYPERLINK(B44,A44)</f>
        <v>Harmful but preventable</v>
      </c>
      <c r="D44" t="s">
        <v>143</v>
      </c>
      <c r="E44" t="s">
        <v>126</v>
      </c>
      <c r="F44" s="2" t="s">
        <v>13</v>
      </c>
      <c r="G44" s="2" t="s">
        <v>21</v>
      </c>
      <c r="H44" s="2" t="s">
        <v>75</v>
      </c>
      <c r="I44" s="2" t="s">
        <v>17</v>
      </c>
      <c r="J44" s="2">
        <v>3430</v>
      </c>
      <c r="K44" s="6">
        <v>62</v>
      </c>
      <c r="L44" s="2" t="s">
        <v>14</v>
      </c>
      <c r="M44" s="2">
        <v>825</v>
      </c>
      <c r="N44" s="2">
        <v>0.2405247837305069</v>
      </c>
      <c r="O44" s="2">
        <v>0</v>
      </c>
      <c r="P44" s="2">
        <v>3</v>
      </c>
      <c r="Q44" s="2">
        <v>0.2594752311706543</v>
      </c>
      <c r="R44" s="2" t="s">
        <v>14</v>
      </c>
      <c r="S44">
        <v>30</v>
      </c>
      <c r="T44" s="5">
        <v>45435</v>
      </c>
      <c r="U44">
        <v>890</v>
      </c>
      <c r="V44">
        <v>890</v>
      </c>
      <c r="W44" s="1">
        <v>0.25947521865889212</v>
      </c>
      <c r="X44" t="s">
        <v>14</v>
      </c>
      <c r="Y44" t="s">
        <v>14</v>
      </c>
      <c r="Z44" s="1">
        <v>0.25947521865889212</v>
      </c>
      <c r="AA44">
        <v>3430</v>
      </c>
      <c r="AB44">
        <v>62</v>
      </c>
      <c r="AC44">
        <v>0</v>
      </c>
      <c r="AD44">
        <v>3</v>
      </c>
      <c r="AE44" s="9">
        <f>J44 * VLOOKUP(Sheet2!D44, '좋아요, 노출 기술통계'!$A$2:$C$9,2, FALSE) + VLOOKUP(D44,'좋아요, 노출 기술통계'!$A$2:$C$9,3,FALSE)</f>
        <v>65.029570000000007</v>
      </c>
      <c r="AF44" s="11">
        <f t="shared" si="0"/>
        <v>-4.658757546759118E-2</v>
      </c>
      <c r="AG44" t="str">
        <f t="shared" si="1"/>
        <v/>
      </c>
      <c r="AH44" t="str">
        <f>IF(J44 &gt; ($AH$1 * VLOOKUP(D44,'좋아요, 노출 기술통계'!$A$2:$D$9,4,FALSE)), TRUE, "")</f>
        <v/>
      </c>
    </row>
    <row r="45" spans="1:34" x14ac:dyDescent="0.2">
      <c r="A45" t="s">
        <v>165</v>
      </c>
      <c r="B45" t="s">
        <v>383</v>
      </c>
      <c r="C45" s="3" t="str">
        <f>HYPERLINK(B45,A45)</f>
        <v>Chuseok</v>
      </c>
      <c r="D45" t="s">
        <v>164</v>
      </c>
      <c r="E45" t="s">
        <v>120</v>
      </c>
      <c r="F45" s="2" t="s">
        <v>13</v>
      </c>
      <c r="G45" s="2" t="s">
        <v>15</v>
      </c>
      <c r="H45" s="2" t="s">
        <v>32</v>
      </c>
      <c r="I45" s="2" t="s">
        <v>17</v>
      </c>
      <c r="J45" s="2">
        <v>4169</v>
      </c>
      <c r="K45" s="6">
        <v>61</v>
      </c>
      <c r="L45" s="2" t="s">
        <v>14</v>
      </c>
      <c r="M45" s="2">
        <v>151</v>
      </c>
      <c r="N45" s="2">
        <v>3.621971607208252E-2</v>
      </c>
      <c r="O45" s="2">
        <v>2</v>
      </c>
      <c r="P45" s="2">
        <v>4</v>
      </c>
      <c r="Q45" s="2">
        <v>5.2290719002485275E-2</v>
      </c>
      <c r="R45" s="2" t="s">
        <v>14</v>
      </c>
      <c r="S45">
        <v>76</v>
      </c>
      <c r="T45" s="5">
        <v>45548</v>
      </c>
      <c r="U45">
        <v>218</v>
      </c>
      <c r="V45">
        <v>218</v>
      </c>
      <c r="W45" s="1">
        <v>5.2290717198368912E-2</v>
      </c>
      <c r="X45" t="s">
        <v>14</v>
      </c>
      <c r="Y45" t="s">
        <v>14</v>
      </c>
      <c r="Z45" s="1">
        <v>5.2290717198368912E-2</v>
      </c>
      <c r="AA45">
        <v>4169</v>
      </c>
      <c r="AB45">
        <v>61</v>
      </c>
      <c r="AC45">
        <v>2</v>
      </c>
      <c r="AD45">
        <v>4</v>
      </c>
      <c r="AE45" s="9">
        <f>J45 * VLOOKUP(Sheet2!D45, '좋아요, 노출 기술통계'!$A$2:$C$9,2, FALSE) + VLOOKUP(D45,'좋아요, 노출 기술통계'!$A$2:$C$9,3,FALSE)</f>
        <v>63.016187000000002</v>
      </c>
      <c r="AF45" s="11">
        <f t="shared" si="0"/>
        <v>-3.1994747635238574E-2</v>
      </c>
      <c r="AG45" t="str">
        <f t="shared" si="1"/>
        <v/>
      </c>
      <c r="AH45" t="b">
        <f>IF(J45 &gt; ($AH$1 * VLOOKUP(D45,'좋아요, 노출 기술통계'!$A$2:$D$9,4,FALSE)), TRUE, "")</f>
        <v>1</v>
      </c>
    </row>
    <row r="46" spans="1:34" x14ac:dyDescent="0.2">
      <c r="A46" t="s">
        <v>145</v>
      </c>
      <c r="B46" t="s">
        <v>384</v>
      </c>
      <c r="C46" s="3" t="str">
        <f>HYPERLINK(B46,A46)</f>
        <v>Acquisiton of IDT Biologika</v>
      </c>
      <c r="D46" t="s">
        <v>128</v>
      </c>
      <c r="E46" t="s">
        <v>129</v>
      </c>
      <c r="F46" s="2" t="s">
        <v>13</v>
      </c>
      <c r="G46" s="2" t="s">
        <v>19</v>
      </c>
      <c r="H46" s="2" t="s">
        <v>25</v>
      </c>
      <c r="I46" s="2" t="s">
        <v>17</v>
      </c>
      <c r="J46" s="2">
        <v>2697</v>
      </c>
      <c r="K46" s="6">
        <v>60</v>
      </c>
      <c r="L46" s="2" t="s">
        <v>14</v>
      </c>
      <c r="M46" s="2">
        <v>396</v>
      </c>
      <c r="N46" s="2">
        <v>0.14682981371879578</v>
      </c>
      <c r="O46" s="2">
        <v>0</v>
      </c>
      <c r="P46" s="2">
        <v>3</v>
      </c>
      <c r="Q46" s="2">
        <v>0.17018909752368927</v>
      </c>
      <c r="R46" s="2" t="s">
        <v>14</v>
      </c>
      <c r="S46">
        <v>55</v>
      </c>
      <c r="T46" s="5">
        <v>45572</v>
      </c>
      <c r="U46">
        <v>459</v>
      </c>
      <c r="V46">
        <v>459</v>
      </c>
      <c r="W46" s="1">
        <v>0.17018909899888765</v>
      </c>
      <c r="X46" t="s">
        <v>14</v>
      </c>
      <c r="Y46" t="s">
        <v>14</v>
      </c>
      <c r="Z46" s="1">
        <v>0.17018909899888765</v>
      </c>
      <c r="AA46">
        <v>2697</v>
      </c>
      <c r="AB46">
        <v>60</v>
      </c>
      <c r="AC46">
        <v>0</v>
      </c>
      <c r="AD46">
        <v>3</v>
      </c>
      <c r="AE46" s="9">
        <f>J46 * VLOOKUP(Sheet2!D46, '좋아요, 노출 기술통계'!$A$2:$C$9,2, FALSE) + VLOOKUP(D46,'좋아요, 노출 기술통계'!$A$2:$C$9,3,FALSE)</f>
        <v>47.440308000000002</v>
      </c>
      <c r="AF46" s="11">
        <f t="shared" si="0"/>
        <v>0.264747269347408</v>
      </c>
      <c r="AG46" t="str">
        <f t="shared" si="1"/>
        <v/>
      </c>
      <c r="AH46" t="str">
        <f>IF(J46 &gt; ($AH$1 * VLOOKUP(D46,'좋아요, 노출 기술통계'!$A$2:$D$9,4,FALSE)), TRUE, "")</f>
        <v/>
      </c>
    </row>
    <row r="47" spans="1:34" x14ac:dyDescent="0.2">
      <c r="A47" t="s">
        <v>288</v>
      </c>
      <c r="B47" t="s">
        <v>385</v>
      </c>
      <c r="C47" s="3" t="str">
        <f>HYPERLINK(B47,A47)</f>
        <v xml:space="preserve">The Vaccine Saga -Cell Culture Room </v>
      </c>
      <c r="D47" t="s">
        <v>241</v>
      </c>
      <c r="E47" t="s">
        <v>126</v>
      </c>
      <c r="F47" s="2" t="s">
        <v>13</v>
      </c>
      <c r="G47" s="2" t="s">
        <v>15</v>
      </c>
      <c r="H47" s="2" t="s">
        <v>101</v>
      </c>
      <c r="I47" s="2" t="s">
        <v>17</v>
      </c>
      <c r="J47" s="2">
        <v>3562</v>
      </c>
      <c r="K47" s="6">
        <v>60</v>
      </c>
      <c r="L47" s="2">
        <v>996</v>
      </c>
      <c r="M47" s="2">
        <v>87</v>
      </c>
      <c r="N47" s="2">
        <v>2.4424480274319649E-2</v>
      </c>
      <c r="O47" s="2">
        <v>0</v>
      </c>
      <c r="P47" s="2">
        <v>6</v>
      </c>
      <c r="Q47" s="2">
        <v>4.2953398078680038E-2</v>
      </c>
      <c r="R47" s="2" t="s">
        <v>27</v>
      </c>
      <c r="S47">
        <v>45</v>
      </c>
      <c r="T47" s="5">
        <v>45345</v>
      </c>
      <c r="U47">
        <v>153</v>
      </c>
      <c r="V47">
        <v>785.4</v>
      </c>
      <c r="W47" s="1">
        <v>4.2953396967995508E-2</v>
      </c>
      <c r="X47">
        <v>996</v>
      </c>
      <c r="Y47">
        <v>11</v>
      </c>
      <c r="Z47" s="1">
        <v>0.22049410443571027</v>
      </c>
      <c r="AA47">
        <v>3562</v>
      </c>
      <c r="AB47">
        <v>60</v>
      </c>
      <c r="AC47">
        <v>0</v>
      </c>
      <c r="AD47">
        <v>6</v>
      </c>
      <c r="AE47" s="9">
        <f>J47 * VLOOKUP(Sheet2!D47, '좋아요, 노출 기술통계'!$A$2:$C$9,2, FALSE) + VLOOKUP(D47,'좋아요, 노출 기술통계'!$A$2:$C$9,3,FALSE)</f>
        <v>62.821083999999992</v>
      </c>
      <c r="AF47" s="11">
        <f t="shared" si="0"/>
        <v>-4.490664312637449E-2</v>
      </c>
      <c r="AG47" t="str">
        <f t="shared" si="1"/>
        <v/>
      </c>
      <c r="AH47" t="b">
        <f>IF(J47 &gt; ($AH$1 * VLOOKUP(D47,'좋아요, 노출 기술통계'!$A$2:$D$9,4,FALSE)), TRUE, "")</f>
        <v>1</v>
      </c>
    </row>
    <row r="48" spans="1:34" x14ac:dyDescent="0.2">
      <c r="A48" t="s">
        <v>124</v>
      </c>
      <c r="B48" t="s">
        <v>386</v>
      </c>
      <c r="C48" s="3" t="str">
        <f>HYPERLINK(B48,A48)</f>
        <v>Vaccine Efficacy, Effectiveness and Protection</v>
      </c>
      <c r="D48" t="s">
        <v>125</v>
      </c>
      <c r="E48" t="s">
        <v>126</v>
      </c>
      <c r="F48" s="2" t="s">
        <v>13</v>
      </c>
      <c r="G48" s="2" t="s">
        <v>15</v>
      </c>
      <c r="H48" s="2" t="s">
        <v>18</v>
      </c>
      <c r="I48" s="2" t="s">
        <v>17</v>
      </c>
      <c r="J48" s="2">
        <v>2258</v>
      </c>
      <c r="K48" s="6">
        <v>59</v>
      </c>
      <c r="L48" s="2" t="s">
        <v>14</v>
      </c>
      <c r="M48" s="2">
        <v>387</v>
      </c>
      <c r="N48" s="2">
        <v>0.17139060795307159</v>
      </c>
      <c r="O48" s="2">
        <v>0</v>
      </c>
      <c r="P48" s="2">
        <v>8</v>
      </c>
      <c r="Q48" s="2">
        <v>0.2010628879070282</v>
      </c>
      <c r="R48" s="2" t="s">
        <v>14</v>
      </c>
      <c r="S48">
        <v>50</v>
      </c>
      <c r="T48" s="5">
        <v>45588</v>
      </c>
      <c r="U48">
        <v>454</v>
      </c>
      <c r="V48">
        <v>454</v>
      </c>
      <c r="W48" s="1">
        <v>0.20106288751107174</v>
      </c>
      <c r="X48" t="s">
        <v>14</v>
      </c>
      <c r="Y48" t="s">
        <v>14</v>
      </c>
      <c r="Z48" s="1">
        <v>0.20106288751107174</v>
      </c>
      <c r="AA48">
        <v>2258</v>
      </c>
      <c r="AB48" t="s">
        <v>121</v>
      </c>
      <c r="AC48" t="s">
        <v>122</v>
      </c>
      <c r="AD48" t="s">
        <v>123</v>
      </c>
      <c r="AE48" s="9">
        <f>J48 * VLOOKUP(Sheet2!D48, '좋아요, 노출 기술통계'!$A$2:$C$9,2, FALSE) + VLOOKUP(D48,'좋아요, 노출 기술통계'!$A$2:$C$9,3,FALSE)</f>
        <v>83.607844999999998</v>
      </c>
      <c r="AF48" s="11">
        <f t="shared" si="0"/>
        <v>-0.29432459358329355</v>
      </c>
      <c r="AG48" t="str">
        <f t="shared" si="1"/>
        <v/>
      </c>
      <c r="AH48" t="str">
        <f>IF(J48 &gt; ($AH$1 * VLOOKUP(D48,'좋아요, 노출 기술통계'!$A$2:$D$9,4,FALSE)), TRUE, "")</f>
        <v/>
      </c>
    </row>
    <row r="49" spans="1:34" x14ac:dyDescent="0.2">
      <c r="A49" t="s">
        <v>264</v>
      </c>
      <c r="B49" t="s">
        <v>387</v>
      </c>
      <c r="C49" s="3" t="str">
        <f>HYPERLINK(B49,A49)</f>
        <v>How many lives do vaccines save?</v>
      </c>
      <c r="D49" t="s">
        <v>164</v>
      </c>
      <c r="E49" t="s">
        <v>126</v>
      </c>
      <c r="F49" s="2" t="s">
        <v>13</v>
      </c>
      <c r="G49" s="2" t="s">
        <v>15</v>
      </c>
      <c r="H49" s="2" t="s">
        <v>86</v>
      </c>
      <c r="I49" s="2" t="s">
        <v>17</v>
      </c>
      <c r="J49" s="2">
        <v>2888</v>
      </c>
      <c r="K49" s="6">
        <v>59</v>
      </c>
      <c r="L49" s="2" t="s">
        <v>14</v>
      </c>
      <c r="M49" s="2">
        <v>70</v>
      </c>
      <c r="N49" s="2">
        <v>2.4238226935267448E-2</v>
      </c>
      <c r="O49" s="2">
        <v>2</v>
      </c>
      <c r="P49" s="2">
        <v>5</v>
      </c>
      <c r="Q49" s="2">
        <v>4.7091413289308548E-2</v>
      </c>
      <c r="R49" s="2" t="s">
        <v>14</v>
      </c>
      <c r="S49">
        <v>86</v>
      </c>
      <c r="T49" s="5">
        <v>45397</v>
      </c>
      <c r="U49">
        <v>136</v>
      </c>
      <c r="V49">
        <v>136</v>
      </c>
      <c r="W49" s="1">
        <v>4.7091412742382273E-2</v>
      </c>
      <c r="X49" t="s">
        <v>14</v>
      </c>
      <c r="Y49" t="s">
        <v>14</v>
      </c>
      <c r="Z49" s="1">
        <v>4.7091412742382273E-2</v>
      </c>
      <c r="AA49">
        <v>2888</v>
      </c>
      <c r="AB49" t="s">
        <v>263</v>
      </c>
      <c r="AC49" t="s">
        <v>179</v>
      </c>
      <c r="AD49" t="s">
        <v>162</v>
      </c>
      <c r="AE49" s="9">
        <f>J49 * VLOOKUP(Sheet2!D49, '좋아요, 노출 기술통계'!$A$2:$C$9,2, FALSE) + VLOOKUP(D49,'좋아요, 노출 기술통계'!$A$2:$C$9,3,FALSE)</f>
        <v>56.484368000000003</v>
      </c>
      <c r="AF49" s="11">
        <f t="shared" si="0"/>
        <v>4.4536782282843301E-2</v>
      </c>
      <c r="AG49" t="str">
        <f t="shared" si="1"/>
        <v/>
      </c>
      <c r="AH49" t="b">
        <f>IF(J49 &gt; ($AH$1 * VLOOKUP(D49,'좋아요, 노출 기술통계'!$A$2:$D$9,4,FALSE)), TRUE, "")</f>
        <v>1</v>
      </c>
    </row>
    <row r="50" spans="1:34" x14ac:dyDescent="0.2">
      <c r="A50" t="s">
        <v>314</v>
      </c>
      <c r="B50" t="s">
        <v>388</v>
      </c>
      <c r="C50" s="3" t="str">
        <f>HYPERLINK(B50,A50)</f>
        <v>A grade in the 2023 ESG assessment by MSCI</v>
      </c>
      <c r="D50" t="s">
        <v>128</v>
      </c>
      <c r="E50" t="s">
        <v>129</v>
      </c>
      <c r="F50" s="2" t="s">
        <v>13</v>
      </c>
      <c r="G50" s="2" t="s">
        <v>19</v>
      </c>
      <c r="H50" s="2" t="s">
        <v>113</v>
      </c>
      <c r="I50" s="2" t="s">
        <v>17</v>
      </c>
      <c r="J50" s="2">
        <v>2508</v>
      </c>
      <c r="K50" s="6">
        <v>59</v>
      </c>
      <c r="L50" s="2" t="s">
        <v>14</v>
      </c>
      <c r="M50" s="2">
        <v>65</v>
      </c>
      <c r="N50" s="2">
        <v>2.5917066261172295E-2</v>
      </c>
      <c r="O50" s="2">
        <v>0</v>
      </c>
      <c r="P50" s="2">
        <v>7</v>
      </c>
      <c r="Q50" s="2">
        <v>5.2232854068279266E-2</v>
      </c>
      <c r="R50" s="2" t="s">
        <v>14</v>
      </c>
      <c r="S50">
        <v>77</v>
      </c>
      <c r="T50" s="5">
        <v>45296</v>
      </c>
      <c r="U50">
        <v>131</v>
      </c>
      <c r="V50">
        <v>131</v>
      </c>
      <c r="W50" s="1">
        <v>5.2232854864433811E-2</v>
      </c>
      <c r="X50" t="s">
        <v>14</v>
      </c>
      <c r="Y50" t="s">
        <v>14</v>
      </c>
      <c r="Z50" s="1">
        <v>5.2232854864433811E-2</v>
      </c>
      <c r="AA50">
        <v>2508</v>
      </c>
      <c r="AB50">
        <v>59</v>
      </c>
      <c r="AC50">
        <v>0</v>
      </c>
      <c r="AD50">
        <v>7</v>
      </c>
      <c r="AE50" s="12">
        <f>J50 * VLOOKUP(Sheet2!D50, '좋아요, 노출 기술통계'!$A$2:$C$9,2, FALSE) + VLOOKUP(D50,'좋아요, 노출 기술통계'!$A$2:$C$9,3,FALSE)</f>
        <v>43.366035000000004</v>
      </c>
      <c r="AF50" s="11">
        <f t="shared" si="0"/>
        <v>0.36051174611651704</v>
      </c>
      <c r="AG50" t="b">
        <f t="shared" si="1"/>
        <v>1</v>
      </c>
      <c r="AH50" t="str">
        <f>IF(J50 &gt; ($AH$1 * VLOOKUP(D50,'좋아요, 노출 기술통계'!$A$2:$D$9,4,FALSE)), TRUE, "")</f>
        <v/>
      </c>
    </row>
    <row r="51" spans="1:34" x14ac:dyDescent="0.2">
      <c r="A51" t="s">
        <v>251</v>
      </c>
      <c r="B51" t="s">
        <v>389</v>
      </c>
      <c r="C51" s="3" t="str">
        <f>HYPERLINK(B51,A51)</f>
        <v>World Hand Hygiene Day</v>
      </c>
      <c r="D51" t="s">
        <v>164</v>
      </c>
      <c r="E51" t="s">
        <v>120</v>
      </c>
      <c r="F51" s="2" t="s">
        <v>13</v>
      </c>
      <c r="G51" s="2" t="s">
        <v>15</v>
      </c>
      <c r="H51" s="2" t="s">
        <v>79</v>
      </c>
      <c r="I51" s="2" t="s">
        <v>17</v>
      </c>
      <c r="J51" s="2">
        <v>3222</v>
      </c>
      <c r="K51" s="6">
        <v>58</v>
      </c>
      <c r="L51" s="2" t="s">
        <v>14</v>
      </c>
      <c r="M51" s="2">
        <v>74</v>
      </c>
      <c r="N51" s="2">
        <v>2.2967102006077766E-2</v>
      </c>
      <c r="O51" s="2">
        <v>0</v>
      </c>
      <c r="P51" s="2">
        <v>19</v>
      </c>
      <c r="Q51" s="2">
        <v>4.6865299344062805E-2</v>
      </c>
      <c r="R51" s="2" t="s">
        <v>14</v>
      </c>
      <c r="S51">
        <v>87</v>
      </c>
      <c r="T51" s="5">
        <v>45415</v>
      </c>
      <c r="U51">
        <v>151</v>
      </c>
      <c r="V51">
        <v>151</v>
      </c>
      <c r="W51" s="1">
        <v>4.6865301055245188E-2</v>
      </c>
      <c r="X51" t="s">
        <v>14</v>
      </c>
      <c r="Y51" t="s">
        <v>14</v>
      </c>
      <c r="Z51" s="1">
        <v>4.6865301055245188E-2</v>
      </c>
      <c r="AA51">
        <v>3222</v>
      </c>
      <c r="AB51" t="s">
        <v>248</v>
      </c>
      <c r="AC51" t="s">
        <v>249</v>
      </c>
      <c r="AD51" t="s">
        <v>250</v>
      </c>
      <c r="AE51" s="9">
        <f>J51 * VLOOKUP(Sheet2!D51, '좋아요, 노출 기술통계'!$A$2:$C$9,2, FALSE) + VLOOKUP(D51,'좋아요, 노출 기술통계'!$A$2:$C$9,3,FALSE)</f>
        <v>58.187434000000003</v>
      </c>
      <c r="AF51" s="11">
        <f t="shared" si="0"/>
        <v>-3.2212109576786885E-3</v>
      </c>
      <c r="AG51" t="str">
        <f t="shared" si="1"/>
        <v/>
      </c>
      <c r="AH51" t="b">
        <f>IF(J51 &gt; ($AH$1 * VLOOKUP(D51,'좋아요, 노출 기술통계'!$A$2:$D$9,4,FALSE)), TRUE, "")</f>
        <v>1</v>
      </c>
    </row>
    <row r="52" spans="1:34" x14ac:dyDescent="0.2">
      <c r="A52" t="s">
        <v>134</v>
      </c>
      <c r="B52" t="s">
        <v>390</v>
      </c>
      <c r="C52" s="3" t="str">
        <f>HYPERLINK(B52,A52)</f>
        <v>Myth vs Truth</v>
      </c>
      <c r="D52" t="s">
        <v>164</v>
      </c>
      <c r="E52" t="s">
        <v>126</v>
      </c>
      <c r="F52" s="2" t="s">
        <v>13</v>
      </c>
      <c r="G52" s="2" t="s">
        <v>21</v>
      </c>
      <c r="H52" s="2" t="s">
        <v>22</v>
      </c>
      <c r="I52" s="2" t="s">
        <v>17</v>
      </c>
      <c r="J52" s="2">
        <v>2263</v>
      </c>
      <c r="K52" s="6">
        <v>57</v>
      </c>
      <c r="L52" s="2" t="s">
        <v>14</v>
      </c>
      <c r="M52" s="2">
        <v>99</v>
      </c>
      <c r="N52" s="2">
        <v>4.374723881483078E-2</v>
      </c>
      <c r="O52" s="2">
        <v>0</v>
      </c>
      <c r="P52" s="2">
        <v>4</v>
      </c>
      <c r="Q52" s="2">
        <v>7.0702604949474335E-2</v>
      </c>
      <c r="R52" s="2" t="s">
        <v>14</v>
      </c>
      <c r="S52">
        <v>67</v>
      </c>
      <c r="T52" s="5">
        <v>45580</v>
      </c>
      <c r="U52">
        <v>160</v>
      </c>
      <c r="V52">
        <v>160</v>
      </c>
      <c r="W52" s="1">
        <v>7.0702607158638978E-2</v>
      </c>
      <c r="X52" t="s">
        <v>14</v>
      </c>
      <c r="Y52" t="s">
        <v>14</v>
      </c>
      <c r="Z52" s="1">
        <v>7.0702607158638978E-2</v>
      </c>
      <c r="AA52">
        <v>2263</v>
      </c>
      <c r="AB52" t="s">
        <v>131</v>
      </c>
      <c r="AC52" t="s">
        <v>132</v>
      </c>
      <c r="AD52" t="s">
        <v>133</v>
      </c>
      <c r="AE52" s="9">
        <f>J52 * VLOOKUP(Sheet2!D52, '좋아요, 노출 기술통계'!$A$2:$C$9,2, FALSE) + VLOOKUP(D52,'좋아요, 노출 기술통계'!$A$2:$C$9,3,FALSE)</f>
        <v>53.297493000000003</v>
      </c>
      <c r="AF52" s="11">
        <f t="shared" si="0"/>
        <v>6.9468689643619852E-2</v>
      </c>
      <c r="AG52" t="str">
        <f t="shared" si="1"/>
        <v/>
      </c>
      <c r="AH52" t="str">
        <f>IF(J52 &gt; ($AH$1 * VLOOKUP(D52,'좋아요, 노출 기술통계'!$A$2:$D$9,4,FALSE)), TRUE, "")</f>
        <v/>
      </c>
    </row>
    <row r="53" spans="1:34" x14ac:dyDescent="0.2">
      <c r="A53" t="s">
        <v>235</v>
      </c>
      <c r="B53" t="s">
        <v>378</v>
      </c>
      <c r="C53" s="3" t="str">
        <f>HYPERLINK(B53,A53)</f>
        <v>BIO USA</v>
      </c>
      <c r="D53" t="s">
        <v>164</v>
      </c>
      <c r="E53" t="s">
        <v>129</v>
      </c>
      <c r="F53" s="2" t="s">
        <v>13</v>
      </c>
      <c r="G53" s="2" t="s">
        <v>19</v>
      </c>
      <c r="H53" s="2" t="s">
        <v>71</v>
      </c>
      <c r="I53" s="2" t="s">
        <v>17</v>
      </c>
      <c r="J53" s="2">
        <v>2636</v>
      </c>
      <c r="K53" s="6">
        <v>57</v>
      </c>
      <c r="L53" s="2" t="s">
        <v>14</v>
      </c>
      <c r="M53" s="2">
        <v>67</v>
      </c>
      <c r="N53" s="2">
        <v>2.5417298078536987E-2</v>
      </c>
      <c r="O53" s="2">
        <v>0</v>
      </c>
      <c r="P53" s="2">
        <v>4</v>
      </c>
      <c r="Q53" s="2">
        <v>4.8558421432971954E-2</v>
      </c>
      <c r="R53" s="2" t="s">
        <v>14</v>
      </c>
      <c r="S53">
        <v>83</v>
      </c>
      <c r="T53" s="5">
        <v>45434</v>
      </c>
      <c r="U53">
        <v>128</v>
      </c>
      <c r="V53">
        <v>128</v>
      </c>
      <c r="W53" s="1">
        <v>4.8558421851289835E-2</v>
      </c>
      <c r="X53" t="s">
        <v>14</v>
      </c>
      <c r="Y53" t="s">
        <v>14</v>
      </c>
      <c r="Z53" s="1">
        <v>4.8558421851289835E-2</v>
      </c>
      <c r="AA53">
        <v>2636</v>
      </c>
      <c r="AB53">
        <v>57</v>
      </c>
      <c r="AC53">
        <v>0</v>
      </c>
      <c r="AD53">
        <v>4</v>
      </c>
      <c r="AE53" s="9">
        <f>J53 * VLOOKUP(Sheet2!D53, '좋아요, 노출 기술통계'!$A$2:$C$9,2, FALSE) + VLOOKUP(D53,'좋아요, 노출 기술통계'!$A$2:$C$9,3,FALSE)</f>
        <v>55.199420000000003</v>
      </c>
      <c r="AF53" s="11">
        <f t="shared" si="0"/>
        <v>3.2619545640153458E-2</v>
      </c>
      <c r="AG53" t="str">
        <f t="shared" si="1"/>
        <v/>
      </c>
      <c r="AH53" t="str">
        <f>IF(J53 &gt; ($AH$1 * VLOOKUP(D53,'좋아요, 노출 기술통계'!$A$2:$D$9,4,FALSE)), TRUE, "")</f>
        <v/>
      </c>
    </row>
    <row r="54" spans="1:34" x14ac:dyDescent="0.2">
      <c r="A54" t="s">
        <v>142</v>
      </c>
      <c r="B54" t="s">
        <v>391</v>
      </c>
      <c r="C54" s="3" t="str">
        <f>HYPERLINK(B54,A54)</f>
        <v>Harmful but preventable - RSV</v>
      </c>
      <c r="D54" t="s">
        <v>143</v>
      </c>
      <c r="E54" t="s">
        <v>126</v>
      </c>
      <c r="F54" s="2" t="s">
        <v>13</v>
      </c>
      <c r="G54" s="2" t="s">
        <v>15</v>
      </c>
      <c r="H54" s="2" t="s">
        <v>23</v>
      </c>
      <c r="I54" s="2" t="s">
        <v>17</v>
      </c>
      <c r="J54" s="2">
        <v>2618</v>
      </c>
      <c r="K54" s="6">
        <v>56</v>
      </c>
      <c r="L54" s="2" t="s">
        <v>14</v>
      </c>
      <c r="M54" s="2">
        <v>575</v>
      </c>
      <c r="N54" s="2">
        <v>0.2196333110332489</v>
      </c>
      <c r="O54" s="2">
        <v>0</v>
      </c>
      <c r="P54" s="2">
        <v>3</v>
      </c>
      <c r="Q54" s="2">
        <v>0.242169588804245</v>
      </c>
      <c r="R54" s="2" t="s">
        <v>14</v>
      </c>
      <c r="S54">
        <v>37</v>
      </c>
      <c r="T54" s="5">
        <v>45575</v>
      </c>
      <c r="U54">
        <v>634</v>
      </c>
      <c r="V54">
        <v>634</v>
      </c>
      <c r="W54" s="1">
        <v>0.24216959511077157</v>
      </c>
      <c r="X54" t="s">
        <v>14</v>
      </c>
      <c r="Y54" t="s">
        <v>14</v>
      </c>
      <c r="Z54" s="1">
        <v>0.24216959511077157</v>
      </c>
      <c r="AA54">
        <v>2618</v>
      </c>
      <c r="AB54" t="s">
        <v>139</v>
      </c>
      <c r="AC54" t="s">
        <v>140</v>
      </c>
      <c r="AD54" t="s">
        <v>141</v>
      </c>
      <c r="AE54" s="9">
        <f>J54 * VLOOKUP(Sheet2!D54, '좋아요, 노출 기술통계'!$A$2:$C$9,2, FALSE) + VLOOKUP(D54,'좋아요, 노출 기술통계'!$A$2:$C$9,3,FALSE)</f>
        <v>56.729306000000001</v>
      </c>
      <c r="AF54" s="11">
        <f t="shared" si="0"/>
        <v>-1.2855894976046445E-2</v>
      </c>
      <c r="AG54" t="str">
        <f t="shared" si="1"/>
        <v/>
      </c>
      <c r="AH54" t="str">
        <f>IF(J54 &gt; ($AH$1 * VLOOKUP(D54,'좋아요, 노출 기술통계'!$A$2:$D$9,4,FALSE)), TRUE, "")</f>
        <v/>
      </c>
    </row>
    <row r="55" spans="1:34" x14ac:dyDescent="0.2">
      <c r="A55" t="s">
        <v>134</v>
      </c>
      <c r="B55" t="s">
        <v>390</v>
      </c>
      <c r="C55" s="3" t="str">
        <f>HYPERLINK(B55,A55)</f>
        <v>Myth vs Truth</v>
      </c>
      <c r="D55" t="s">
        <v>164</v>
      </c>
      <c r="E55" t="s">
        <v>126</v>
      </c>
      <c r="F55" s="2" t="s">
        <v>13</v>
      </c>
      <c r="G55" s="2" t="s">
        <v>21</v>
      </c>
      <c r="H55" s="2" t="s">
        <v>40</v>
      </c>
      <c r="I55" s="2" t="s">
        <v>17</v>
      </c>
      <c r="J55" s="2">
        <v>2147</v>
      </c>
      <c r="K55" s="6">
        <v>56</v>
      </c>
      <c r="L55" s="2" t="s">
        <v>14</v>
      </c>
      <c r="M55" s="2">
        <v>50</v>
      </c>
      <c r="N55" s="2">
        <v>2.3288309574127197E-2</v>
      </c>
      <c r="O55" s="2">
        <v>0</v>
      </c>
      <c r="P55" s="2">
        <v>2</v>
      </c>
      <c r="Q55" s="2">
        <v>5.0302747637033463E-2</v>
      </c>
      <c r="R55" s="2" t="s">
        <v>14</v>
      </c>
      <c r="S55">
        <v>79</v>
      </c>
      <c r="T55" s="5">
        <v>45517</v>
      </c>
      <c r="U55">
        <v>108</v>
      </c>
      <c r="V55">
        <v>108</v>
      </c>
      <c r="W55" s="1">
        <v>5.0302748020493712E-2</v>
      </c>
      <c r="X55" t="s">
        <v>14</v>
      </c>
      <c r="Y55" t="s">
        <v>14</v>
      </c>
      <c r="Z55" s="1">
        <v>5.0302748020493712E-2</v>
      </c>
      <c r="AA55">
        <v>2147</v>
      </c>
      <c r="AB55" t="s">
        <v>187</v>
      </c>
      <c r="AC55" t="s">
        <v>140</v>
      </c>
      <c r="AD55" t="s">
        <v>188</v>
      </c>
      <c r="AE55" s="9">
        <f>J55 * VLOOKUP(Sheet2!D55, '좋아요, 노출 기술통계'!$A$2:$C$9,2, FALSE) + VLOOKUP(D55,'좋아요, 노출 기술통계'!$A$2:$C$9,3,FALSE)</f>
        <v>52.706009000000002</v>
      </c>
      <c r="AF55" s="11">
        <f t="shared" si="0"/>
        <v>6.2497446922987532E-2</v>
      </c>
      <c r="AG55" t="str">
        <f t="shared" si="1"/>
        <v/>
      </c>
      <c r="AH55" t="str">
        <f>IF(J55 &gt; ($AH$1 * VLOOKUP(D55,'좋아요, 노출 기술통계'!$A$2:$D$9,4,FALSE)), TRUE, "")</f>
        <v/>
      </c>
    </row>
    <row r="56" spans="1:34" x14ac:dyDescent="0.2">
      <c r="A56" t="s">
        <v>167</v>
      </c>
      <c r="B56" t="s">
        <v>392</v>
      </c>
      <c r="C56" s="3" t="str">
        <f>HYPERLINK(B56,A56)</f>
        <v xml:space="preserve">Ceremony for R&amp;PD Center </v>
      </c>
      <c r="D56" t="s">
        <v>128</v>
      </c>
      <c r="E56" t="s">
        <v>129</v>
      </c>
      <c r="F56" s="2" t="s">
        <v>13</v>
      </c>
      <c r="G56" s="2" t="s">
        <v>19</v>
      </c>
      <c r="H56" s="2" t="s">
        <v>32</v>
      </c>
      <c r="I56" s="2" t="s">
        <v>17</v>
      </c>
      <c r="J56" s="2">
        <v>3307</v>
      </c>
      <c r="K56" s="6">
        <v>55</v>
      </c>
      <c r="L56" s="2" t="s">
        <v>14</v>
      </c>
      <c r="M56" s="2">
        <v>149</v>
      </c>
      <c r="N56" s="2">
        <v>4.5055940747261047E-2</v>
      </c>
      <c r="O56" s="2">
        <v>0</v>
      </c>
      <c r="P56" s="2">
        <v>3</v>
      </c>
      <c r="Q56" s="2">
        <v>6.2594495713710785E-2</v>
      </c>
      <c r="R56" s="2" t="s">
        <v>14</v>
      </c>
      <c r="S56">
        <v>70</v>
      </c>
      <c r="T56" s="5">
        <v>45548</v>
      </c>
      <c r="U56">
        <v>207</v>
      </c>
      <c r="V56">
        <v>207</v>
      </c>
      <c r="W56" s="1">
        <v>6.2594496522527965E-2</v>
      </c>
      <c r="X56" t="s">
        <v>14</v>
      </c>
      <c r="Y56" t="s">
        <v>14</v>
      </c>
      <c r="Z56" s="1">
        <v>6.2594496522527965E-2</v>
      </c>
      <c r="AA56">
        <v>3307</v>
      </c>
      <c r="AB56" t="s">
        <v>166</v>
      </c>
      <c r="AC56" t="s">
        <v>140</v>
      </c>
      <c r="AD56" t="s">
        <v>141</v>
      </c>
      <c r="AE56" s="9">
        <f>J56 * VLOOKUP(Sheet2!D56, '좋아요, 노출 기술통계'!$A$2:$C$9,2, FALSE) + VLOOKUP(D56,'좋아요, 노출 기술통계'!$A$2:$C$9,3,FALSE)</f>
        <v>60.590078000000005</v>
      </c>
      <c r="AF56" s="11">
        <f t="shared" si="0"/>
        <v>-9.2260617324176453E-2</v>
      </c>
      <c r="AG56" t="str">
        <f t="shared" si="1"/>
        <v/>
      </c>
      <c r="AH56" t="str">
        <f>IF(J56 &gt; ($AH$1 * VLOOKUP(D56,'좋아요, 노출 기술통계'!$A$2:$D$9,4,FALSE)), TRUE, "")</f>
        <v/>
      </c>
    </row>
    <row r="57" spans="1:34" x14ac:dyDescent="0.2">
      <c r="A57" t="s">
        <v>186</v>
      </c>
      <c r="B57" t="s">
        <v>393</v>
      </c>
      <c r="C57" s="3" t="str">
        <f>HYPERLINK(B57,A57)</f>
        <v>Net Zero</v>
      </c>
      <c r="D57" t="s">
        <v>164</v>
      </c>
      <c r="E57" t="s">
        <v>129</v>
      </c>
      <c r="F57" s="2" t="s">
        <v>13</v>
      </c>
      <c r="G57" s="2" t="s">
        <v>21</v>
      </c>
      <c r="H57" s="2" t="s">
        <v>39</v>
      </c>
      <c r="I57" s="2" t="s">
        <v>17</v>
      </c>
      <c r="J57" s="2">
        <v>2248</v>
      </c>
      <c r="K57" s="6">
        <v>55</v>
      </c>
      <c r="L57" s="2" t="s">
        <v>14</v>
      </c>
      <c r="M57" s="2">
        <v>54</v>
      </c>
      <c r="N57" s="2">
        <v>2.4021351709961891E-2</v>
      </c>
      <c r="O57" s="2">
        <v>0</v>
      </c>
      <c r="P57" s="2">
        <v>4</v>
      </c>
      <c r="Q57" s="2">
        <v>5.0266902893781662E-2</v>
      </c>
      <c r="R57" s="2" t="s">
        <v>14</v>
      </c>
      <c r="S57">
        <v>80</v>
      </c>
      <c r="T57" s="5">
        <v>45525</v>
      </c>
      <c r="U57">
        <v>113</v>
      </c>
      <c r="V57">
        <v>113</v>
      </c>
      <c r="W57" s="1">
        <v>5.0266903914590745E-2</v>
      </c>
      <c r="X57" t="s">
        <v>14</v>
      </c>
      <c r="Y57" t="s">
        <v>14</v>
      </c>
      <c r="Z57" s="1">
        <v>5.0266903914590745E-2</v>
      </c>
      <c r="AA57">
        <v>2248</v>
      </c>
      <c r="AB57" t="s">
        <v>185</v>
      </c>
      <c r="AC57" t="s">
        <v>169</v>
      </c>
      <c r="AD57" t="s">
        <v>170</v>
      </c>
      <c r="AE57" s="9">
        <f>J57 * VLOOKUP(Sheet2!D57, '좋아요, 노출 기술통계'!$A$2:$C$9,2, FALSE) + VLOOKUP(D57,'좋아요, 노출 기술통계'!$A$2:$C$9,3,FALSE)</f>
        <v>53.221008000000005</v>
      </c>
      <c r="AF57" s="11">
        <f t="shared" si="0"/>
        <v>3.3426499550703648E-2</v>
      </c>
      <c r="AG57" t="str">
        <f t="shared" si="1"/>
        <v/>
      </c>
      <c r="AH57" t="str">
        <f>IF(J57 &gt; ($AH$1 * VLOOKUP(D57,'좋아요, 노출 기술통계'!$A$2:$D$9,4,FALSE)), TRUE, "")</f>
        <v/>
      </c>
    </row>
    <row r="58" spans="1:34" x14ac:dyDescent="0.2">
      <c r="A58" t="s">
        <v>223</v>
      </c>
      <c r="B58" t="s">
        <v>394</v>
      </c>
      <c r="C58" s="3" t="str">
        <f>HYPERLINK(B58,A58)</f>
        <v>Vaccine preventable diseases</v>
      </c>
      <c r="D58" t="s">
        <v>164</v>
      </c>
      <c r="E58" t="s">
        <v>126</v>
      </c>
      <c r="F58" s="2" t="s">
        <v>13</v>
      </c>
      <c r="G58" s="2" t="s">
        <v>21</v>
      </c>
      <c r="H58" s="2" t="s">
        <v>60</v>
      </c>
      <c r="I58" s="2" t="s">
        <v>17</v>
      </c>
      <c r="J58" s="2">
        <v>2529</v>
      </c>
      <c r="K58" s="6">
        <v>54</v>
      </c>
      <c r="L58" s="2" t="s">
        <v>14</v>
      </c>
      <c r="M58" s="2">
        <v>46</v>
      </c>
      <c r="N58" s="2">
        <v>1.8189007416367531E-2</v>
      </c>
      <c r="O58" s="2">
        <v>0</v>
      </c>
      <c r="P58" s="2">
        <v>3</v>
      </c>
      <c r="Q58" s="2">
        <v>4.0727559477090836E-2</v>
      </c>
      <c r="R58" s="2" t="s">
        <v>14</v>
      </c>
      <c r="S58">
        <v>95</v>
      </c>
      <c r="T58" s="5">
        <v>45469</v>
      </c>
      <c r="U58">
        <v>103</v>
      </c>
      <c r="V58">
        <v>103</v>
      </c>
      <c r="W58" s="1">
        <v>4.072756030051404E-2</v>
      </c>
      <c r="X58" t="s">
        <v>14</v>
      </c>
      <c r="Y58" t="s">
        <v>14</v>
      </c>
      <c r="Z58" s="1">
        <v>4.072756030051404E-2</v>
      </c>
      <c r="AA58">
        <v>2529</v>
      </c>
      <c r="AB58" t="s">
        <v>222</v>
      </c>
      <c r="AC58" t="s">
        <v>169</v>
      </c>
      <c r="AD58" t="s">
        <v>141</v>
      </c>
      <c r="AE58" s="9">
        <f>J58 * VLOOKUP(Sheet2!D58, '좋아요, 노출 기술통계'!$A$2:$C$9,2, FALSE) + VLOOKUP(D58,'좋아요, 노출 기술통계'!$A$2:$C$9,3,FALSE)</f>
        <v>54.653827000000007</v>
      </c>
      <c r="AF58" s="11">
        <f t="shared" si="0"/>
        <v>-1.1963059787194918E-2</v>
      </c>
      <c r="AG58" t="str">
        <f t="shared" si="1"/>
        <v/>
      </c>
      <c r="AH58" t="str">
        <f>IF(J58 &gt; ($AH$1 * VLOOKUP(D58,'좋아요, 노출 기술통계'!$A$2:$D$9,4,FALSE)), TRUE, "")</f>
        <v/>
      </c>
    </row>
    <row r="59" spans="1:34" x14ac:dyDescent="0.2">
      <c r="A59" t="s">
        <v>240</v>
      </c>
      <c r="B59" t="s">
        <v>395</v>
      </c>
      <c r="C59" s="3" t="str">
        <f>HYPERLINK(B59,A59)</f>
        <v xml:space="preserve">SHE Management </v>
      </c>
      <c r="D59" t="s">
        <v>241</v>
      </c>
      <c r="E59" t="s">
        <v>129</v>
      </c>
      <c r="F59" s="2" t="s">
        <v>13</v>
      </c>
      <c r="G59" s="2" t="s">
        <v>15</v>
      </c>
      <c r="H59" s="2" t="s">
        <v>73</v>
      </c>
      <c r="I59" s="2" t="s">
        <v>17</v>
      </c>
      <c r="J59" s="2">
        <v>3215</v>
      </c>
      <c r="K59" s="6">
        <v>54</v>
      </c>
      <c r="L59" s="2" t="s">
        <v>14</v>
      </c>
      <c r="M59" s="2">
        <v>221</v>
      </c>
      <c r="N59" s="2">
        <v>6.8740278482437134E-2</v>
      </c>
      <c r="O59" s="2">
        <v>1</v>
      </c>
      <c r="P59" s="2">
        <v>4</v>
      </c>
      <c r="Q59" s="2">
        <v>8.7091758847236633E-2</v>
      </c>
      <c r="R59" s="2" t="s">
        <v>14</v>
      </c>
      <c r="S59">
        <v>61</v>
      </c>
      <c r="T59" s="5">
        <v>45440</v>
      </c>
      <c r="U59">
        <v>280</v>
      </c>
      <c r="V59">
        <v>280</v>
      </c>
      <c r="W59" s="1">
        <v>8.7091757387247282E-2</v>
      </c>
      <c r="X59" t="s">
        <v>14</v>
      </c>
      <c r="Y59" t="s">
        <v>14</v>
      </c>
      <c r="Z59" s="1">
        <v>8.7091757387247282E-2</v>
      </c>
      <c r="AA59">
        <v>3215</v>
      </c>
      <c r="AB59">
        <v>54</v>
      </c>
      <c r="AC59">
        <v>1</v>
      </c>
      <c r="AD59">
        <v>4</v>
      </c>
      <c r="AE59" s="9">
        <f>J59 * VLOOKUP(Sheet2!D59, '좋아요, 노출 기술통계'!$A$2:$C$9,2, FALSE) + VLOOKUP(D59,'좋아요, 노출 기술통계'!$A$2:$C$9,3,FALSE)</f>
        <v>56.330449000000002</v>
      </c>
      <c r="AF59" s="11">
        <f t="shared" si="0"/>
        <v>-4.1371035405735945E-2</v>
      </c>
      <c r="AG59" t="str">
        <f t="shared" si="1"/>
        <v/>
      </c>
      <c r="AH59" t="b">
        <f>IF(J59 &gt; ($AH$1 * VLOOKUP(D59,'좋아요, 노출 기술통계'!$A$2:$D$9,4,FALSE)), TRUE, "")</f>
        <v>1</v>
      </c>
    </row>
    <row r="60" spans="1:34" x14ac:dyDescent="0.2">
      <c r="A60" t="s">
        <v>243</v>
      </c>
      <c r="B60" t="s">
        <v>396</v>
      </c>
      <c r="C60" s="3" t="str">
        <f>HYPERLINK(B60,A60)</f>
        <v>T and B lymphocytes</v>
      </c>
      <c r="D60" t="s">
        <v>125</v>
      </c>
      <c r="E60" t="s">
        <v>126</v>
      </c>
      <c r="F60" s="2" t="s">
        <v>13</v>
      </c>
      <c r="G60" s="2" t="s">
        <v>15</v>
      </c>
      <c r="H60" s="2" t="s">
        <v>76</v>
      </c>
      <c r="I60" s="2" t="s">
        <v>17</v>
      </c>
      <c r="J60" s="2">
        <v>2888</v>
      </c>
      <c r="K60" s="6">
        <v>54</v>
      </c>
      <c r="L60" s="2" t="s">
        <v>14</v>
      </c>
      <c r="M60" s="2">
        <v>555</v>
      </c>
      <c r="N60" s="2">
        <v>0.1921745091676712</v>
      </c>
      <c r="O60" s="2">
        <v>0</v>
      </c>
      <c r="P60" s="2">
        <v>5</v>
      </c>
      <c r="Q60" s="2">
        <v>0.21260388195514679</v>
      </c>
      <c r="R60" s="2" t="s">
        <v>14</v>
      </c>
      <c r="S60">
        <v>46</v>
      </c>
      <c r="T60" s="5">
        <v>45428</v>
      </c>
      <c r="U60">
        <v>614</v>
      </c>
      <c r="V60">
        <v>614</v>
      </c>
      <c r="W60" s="1">
        <v>0.21260387811634349</v>
      </c>
      <c r="X60" t="s">
        <v>14</v>
      </c>
      <c r="Y60" t="s">
        <v>14</v>
      </c>
      <c r="Z60" s="1">
        <v>0.21260387811634349</v>
      </c>
      <c r="AA60">
        <v>2888</v>
      </c>
      <c r="AB60" t="s">
        <v>242</v>
      </c>
      <c r="AC60" t="s">
        <v>140</v>
      </c>
      <c r="AD60" t="s">
        <v>197</v>
      </c>
      <c r="AE60" s="9">
        <f>J60 * VLOOKUP(Sheet2!D60, '좋아요, 노출 기술통계'!$A$2:$C$9,2, FALSE) + VLOOKUP(D60,'좋아요, 노출 기술통계'!$A$2:$C$9,3,FALSE)</f>
        <v>89.772395000000003</v>
      </c>
      <c r="AF60" s="11">
        <f t="shared" si="0"/>
        <v>-0.39847878626831779</v>
      </c>
      <c r="AG60" t="str">
        <f t="shared" si="1"/>
        <v/>
      </c>
      <c r="AH60" t="str">
        <f>IF(J60 &gt; ($AH$1 * VLOOKUP(D60,'좋아요, 노출 기술통계'!$A$2:$D$9,4,FALSE)), TRUE, "")</f>
        <v/>
      </c>
    </row>
    <row r="61" spans="1:34" x14ac:dyDescent="0.2">
      <c r="A61" t="s">
        <v>307</v>
      </c>
      <c r="B61" t="s">
        <v>397</v>
      </c>
      <c r="C61" s="3" t="str">
        <f>HYPERLINK(B61,A61)</f>
        <v>Vaccine Pioneers</v>
      </c>
      <c r="D61" t="s">
        <v>241</v>
      </c>
      <c r="E61" t="s">
        <v>126</v>
      </c>
      <c r="F61" s="2" t="s">
        <v>13</v>
      </c>
      <c r="G61" s="2" t="s">
        <v>15</v>
      </c>
      <c r="H61" s="2" t="s">
        <v>109</v>
      </c>
      <c r="I61" s="2" t="s">
        <v>17</v>
      </c>
      <c r="J61" s="2">
        <v>2881</v>
      </c>
      <c r="K61" s="6">
        <v>54</v>
      </c>
      <c r="L61" s="2">
        <v>815</v>
      </c>
      <c r="M61" s="2">
        <v>73</v>
      </c>
      <c r="N61" s="2">
        <v>2.5338424369692802E-2</v>
      </c>
      <c r="O61" s="2">
        <v>0</v>
      </c>
      <c r="P61" s="2">
        <v>4</v>
      </c>
      <c r="Q61" s="2">
        <v>4.5470323413610458E-2</v>
      </c>
      <c r="R61" s="2" t="s">
        <v>27</v>
      </c>
      <c r="S61">
        <v>44</v>
      </c>
      <c r="T61" s="5">
        <v>45315</v>
      </c>
      <c r="U61">
        <v>131</v>
      </c>
      <c r="V61">
        <v>649.20000000000005</v>
      </c>
      <c r="W61" s="1">
        <v>4.5470322804581742E-2</v>
      </c>
      <c r="X61">
        <v>815</v>
      </c>
      <c r="Y61">
        <v>16</v>
      </c>
      <c r="Z61" s="1">
        <v>0.2253384241582784</v>
      </c>
      <c r="AA61">
        <v>2881</v>
      </c>
      <c r="AB61">
        <v>54</v>
      </c>
      <c r="AC61">
        <v>0</v>
      </c>
      <c r="AD61">
        <v>4</v>
      </c>
      <c r="AE61" s="9">
        <f>J61 * VLOOKUP(Sheet2!D61, '좋아요, 노출 기술통계'!$A$2:$C$9,2, FALSE) + VLOOKUP(D61,'좋아요, 노출 기술통계'!$A$2:$C$9,3,FALSE)</f>
        <v>50.082979000000002</v>
      </c>
      <c r="AF61" s="11">
        <f t="shared" si="0"/>
        <v>7.8210623213926578E-2</v>
      </c>
      <c r="AG61" t="str">
        <f t="shared" si="1"/>
        <v/>
      </c>
      <c r="AH61" t="str">
        <f>IF(J61 &gt; ($AH$1 * VLOOKUP(D61,'좋아요, 노출 기술통계'!$A$2:$D$9,4,FALSE)), TRUE, "")</f>
        <v/>
      </c>
    </row>
    <row r="62" spans="1:34" x14ac:dyDescent="0.2">
      <c r="A62" t="s">
        <v>297</v>
      </c>
      <c r="B62" t="s">
        <v>398</v>
      </c>
      <c r="C62" s="3" t="str">
        <f>HYPERLINK(B62,A62)</f>
        <v>Vaccine Matters</v>
      </c>
      <c r="D62" t="s">
        <v>164</v>
      </c>
      <c r="E62" t="s">
        <v>126</v>
      </c>
      <c r="F62" s="2" t="s">
        <v>13</v>
      </c>
      <c r="G62" s="2" t="s">
        <v>15</v>
      </c>
      <c r="H62" s="2" t="s">
        <v>105</v>
      </c>
      <c r="I62" s="2" t="s">
        <v>17</v>
      </c>
      <c r="J62" s="2">
        <v>4369</v>
      </c>
      <c r="K62" s="6">
        <v>53</v>
      </c>
      <c r="L62" s="2" t="s">
        <v>14</v>
      </c>
      <c r="M62" s="2">
        <v>174</v>
      </c>
      <c r="N62" s="2">
        <v>3.9826046675443649E-2</v>
      </c>
      <c r="O62" s="2">
        <v>1</v>
      </c>
      <c r="P62" s="2">
        <v>4</v>
      </c>
      <c r="Q62" s="2">
        <v>5.3101398050785065E-2</v>
      </c>
      <c r="R62" s="2" t="s">
        <v>14</v>
      </c>
      <c r="S62">
        <v>75</v>
      </c>
      <c r="T62" s="5">
        <v>45328</v>
      </c>
      <c r="U62">
        <v>232</v>
      </c>
      <c r="V62">
        <v>232</v>
      </c>
      <c r="W62" s="1">
        <v>5.3101396200503546E-2</v>
      </c>
      <c r="X62" t="s">
        <v>14</v>
      </c>
      <c r="Y62" t="s">
        <v>14</v>
      </c>
      <c r="Z62" s="1">
        <v>5.3101396200503546E-2</v>
      </c>
      <c r="AA62">
        <v>4369</v>
      </c>
      <c r="AB62" t="s">
        <v>295</v>
      </c>
      <c r="AC62" t="s">
        <v>296</v>
      </c>
      <c r="AD62" t="s">
        <v>267</v>
      </c>
      <c r="AE62" s="9">
        <f>J62 * VLOOKUP(Sheet2!D62, '좋아요, 노출 기술통계'!$A$2:$C$9,2, FALSE) + VLOOKUP(D62,'좋아요, 노출 기술통계'!$A$2:$C$9,3,FALSE)</f>
        <v>64.035987000000006</v>
      </c>
      <c r="AF62" s="11">
        <f t="shared" si="0"/>
        <v>-0.17234039041203508</v>
      </c>
      <c r="AG62" t="str">
        <f t="shared" si="1"/>
        <v/>
      </c>
      <c r="AH62" t="b">
        <f>IF(J62 &gt; ($AH$1 * VLOOKUP(D62,'좋아요, 노출 기술통계'!$A$2:$D$9,4,FALSE)), TRUE, "")</f>
        <v>1</v>
      </c>
    </row>
    <row r="63" spans="1:34" x14ac:dyDescent="0.2">
      <c r="A63" t="s">
        <v>210</v>
      </c>
      <c r="B63" t="s">
        <v>399</v>
      </c>
      <c r="C63" s="3" t="str">
        <f>HYPERLINK(B63,A63)</f>
        <v>WorldPopulationDay</v>
      </c>
      <c r="D63" t="s">
        <v>241</v>
      </c>
      <c r="E63" t="s">
        <v>120</v>
      </c>
      <c r="F63" s="2" t="s">
        <v>13</v>
      </c>
      <c r="G63" s="2" t="s">
        <v>15</v>
      </c>
      <c r="H63" s="2" t="s">
        <v>53</v>
      </c>
      <c r="I63" s="2" t="s">
        <v>17</v>
      </c>
      <c r="J63" s="2">
        <v>2194</v>
      </c>
      <c r="K63" s="6">
        <v>52</v>
      </c>
      <c r="L63" s="2">
        <v>647</v>
      </c>
      <c r="M63" s="2">
        <v>84</v>
      </c>
      <c r="N63" s="2">
        <v>3.8286235183477402E-2</v>
      </c>
      <c r="O63" s="2">
        <v>0</v>
      </c>
      <c r="P63" s="2">
        <v>4</v>
      </c>
      <c r="Q63" s="2">
        <v>6.3810393214225769E-2</v>
      </c>
      <c r="R63" s="2" t="s">
        <v>27</v>
      </c>
      <c r="S63">
        <v>32</v>
      </c>
      <c r="T63" s="5">
        <v>45484</v>
      </c>
      <c r="U63">
        <v>140</v>
      </c>
      <c r="V63">
        <v>561.79999999999995</v>
      </c>
      <c r="W63" s="1">
        <v>6.3810391978122147E-2</v>
      </c>
      <c r="X63">
        <v>647</v>
      </c>
      <c r="Y63">
        <v>21</v>
      </c>
      <c r="Z63" s="1">
        <v>0.25606198723792156</v>
      </c>
      <c r="AA63">
        <v>2194</v>
      </c>
      <c r="AB63">
        <v>52</v>
      </c>
      <c r="AC63">
        <v>0</v>
      </c>
      <c r="AD63">
        <v>4</v>
      </c>
      <c r="AE63" s="12">
        <f>J63 * VLOOKUP(Sheet2!D63, '좋아요, 노출 기술통계'!$A$2:$C$9,2, FALSE) + VLOOKUP(D63,'좋아요, 노출 기술통계'!$A$2:$C$9,3,FALSE)</f>
        <v>37.232644000000001</v>
      </c>
      <c r="AF63" s="11">
        <f t="shared" si="0"/>
        <v>0.39662388736077947</v>
      </c>
      <c r="AG63" t="b">
        <f t="shared" si="1"/>
        <v>1</v>
      </c>
      <c r="AH63" t="str">
        <f>IF(J63 &gt; ($AH$1 * VLOOKUP(D63,'좋아요, 노출 기술통계'!$A$2:$D$9,4,FALSE)), TRUE, "")</f>
        <v/>
      </c>
    </row>
    <row r="64" spans="1:34" x14ac:dyDescent="0.2">
      <c r="A64" t="s">
        <v>316</v>
      </c>
      <c r="B64" t="s">
        <v>400</v>
      </c>
      <c r="C64" s="3" t="str">
        <f>HYPERLINK(B64,A64)</f>
        <v>J.P Morgan Healthcare Conference</v>
      </c>
      <c r="D64" t="s">
        <v>164</v>
      </c>
      <c r="E64" t="s">
        <v>129</v>
      </c>
      <c r="F64" s="2" t="s">
        <v>13</v>
      </c>
      <c r="G64" s="2" t="s">
        <v>19</v>
      </c>
      <c r="H64" s="2" t="s">
        <v>115</v>
      </c>
      <c r="I64" s="2" t="s">
        <v>17</v>
      </c>
      <c r="J64" s="2">
        <v>3238</v>
      </c>
      <c r="K64" s="6">
        <v>52</v>
      </c>
      <c r="L64" s="2" t="s">
        <v>14</v>
      </c>
      <c r="M64" s="2">
        <v>84</v>
      </c>
      <c r="N64" s="2">
        <v>2.5941940024495125E-2</v>
      </c>
      <c r="O64" s="2">
        <v>1</v>
      </c>
      <c r="P64" s="2">
        <v>6</v>
      </c>
      <c r="Q64" s="2">
        <v>4.4163063168525696E-2</v>
      </c>
      <c r="R64" s="2" t="s">
        <v>14</v>
      </c>
      <c r="S64">
        <v>91</v>
      </c>
      <c r="T64" s="5">
        <v>45294</v>
      </c>
      <c r="U64">
        <v>143</v>
      </c>
      <c r="V64">
        <v>143</v>
      </c>
      <c r="W64" s="1">
        <v>4.4163063619518224E-2</v>
      </c>
      <c r="X64" t="s">
        <v>14</v>
      </c>
      <c r="Y64" t="s">
        <v>14</v>
      </c>
      <c r="Z64" s="1">
        <v>4.4163063619518224E-2</v>
      </c>
      <c r="AA64">
        <v>3238</v>
      </c>
      <c r="AB64">
        <v>52</v>
      </c>
      <c r="AC64">
        <v>1</v>
      </c>
      <c r="AD64">
        <v>6</v>
      </c>
      <c r="AE64" s="9">
        <f>J64 * VLOOKUP(Sheet2!D64, '좋아요, 노출 기술통계'!$A$2:$C$9,2, FALSE) + VLOOKUP(D64,'좋아요, 노출 기술통계'!$A$2:$C$9,3,FALSE)</f>
        <v>58.269018000000003</v>
      </c>
      <c r="AF64" s="11">
        <f t="shared" si="0"/>
        <v>-0.10758750044491916</v>
      </c>
      <c r="AG64" t="str">
        <f t="shared" si="1"/>
        <v/>
      </c>
      <c r="AH64" t="b">
        <f>IF(J64 &gt; ($AH$1 * VLOOKUP(D64,'좋아요, 노출 기술통계'!$A$2:$D$9,4,FALSE)), TRUE, "")</f>
        <v>1</v>
      </c>
    </row>
    <row r="65" spans="1:34" x14ac:dyDescent="0.2">
      <c r="A65" t="s">
        <v>232</v>
      </c>
      <c r="B65" t="s">
        <v>350</v>
      </c>
      <c r="C65" s="3" t="str">
        <f>HYPERLINK(B65,A65)</f>
        <v>BIO International Convention 2024</v>
      </c>
      <c r="D65" t="s">
        <v>147</v>
      </c>
      <c r="E65" t="s">
        <v>129</v>
      </c>
      <c r="F65" s="2" t="s">
        <v>13</v>
      </c>
      <c r="G65" s="2" t="s">
        <v>21</v>
      </c>
      <c r="H65" s="2" t="s">
        <v>67</v>
      </c>
      <c r="I65" s="2" t="s">
        <v>17</v>
      </c>
      <c r="J65" s="2">
        <v>2717</v>
      </c>
      <c r="K65" s="6">
        <v>51</v>
      </c>
      <c r="L65" s="2">
        <v>781</v>
      </c>
      <c r="M65" s="2">
        <v>117</v>
      </c>
      <c r="N65" s="2">
        <v>4.3062202632427216E-2</v>
      </c>
      <c r="O65" s="2">
        <v>0</v>
      </c>
      <c r="P65" s="2">
        <v>4</v>
      </c>
      <c r="Q65" s="2">
        <v>6.3305117189884186E-2</v>
      </c>
      <c r="R65" s="2" t="s">
        <v>27</v>
      </c>
      <c r="S65">
        <v>33</v>
      </c>
      <c r="T65" s="5">
        <v>45454</v>
      </c>
      <c r="U65">
        <v>172</v>
      </c>
      <c r="V65">
        <v>687.4</v>
      </c>
      <c r="W65" s="1">
        <v>6.3305115936694883E-2</v>
      </c>
      <c r="X65">
        <v>781</v>
      </c>
      <c r="Y65">
        <v>18</v>
      </c>
      <c r="Z65" s="1">
        <v>0.25299963194700037</v>
      </c>
      <c r="AA65">
        <v>2717</v>
      </c>
      <c r="AB65">
        <v>51</v>
      </c>
      <c r="AC65">
        <v>0</v>
      </c>
      <c r="AD65">
        <v>4</v>
      </c>
      <c r="AE65" s="9">
        <f>J65 * VLOOKUP(Sheet2!D65, '좋아요, 노출 기술통계'!$A$2:$C$9,2, FALSE) + VLOOKUP(D65,'좋아요, 노출 기술통계'!$A$2:$C$9,3,FALSE)</f>
        <v>53.050942999999997</v>
      </c>
      <c r="AF65" s="11">
        <f t="shared" si="0"/>
        <v>-3.8659878298487493E-2</v>
      </c>
      <c r="AG65" t="str">
        <f t="shared" si="1"/>
        <v/>
      </c>
      <c r="AH65" t="str">
        <f>IF(J65 &gt; ($AH$1 * VLOOKUP(D65,'좋아요, 노출 기술통계'!$A$2:$D$9,4,FALSE)), TRUE, "")</f>
        <v/>
      </c>
    </row>
    <row r="66" spans="1:34" x14ac:dyDescent="0.2">
      <c r="A66" t="s">
        <v>235</v>
      </c>
      <c r="B66" t="s">
        <v>378</v>
      </c>
      <c r="C66" s="3" t="str">
        <f>HYPERLINK(B66,A66)</f>
        <v>BIO USA</v>
      </c>
      <c r="D66" t="s">
        <v>164</v>
      </c>
      <c r="E66" t="s">
        <v>129</v>
      </c>
      <c r="F66" s="2" t="s">
        <v>13</v>
      </c>
      <c r="G66" s="2" t="s">
        <v>15</v>
      </c>
      <c r="H66" s="2" t="s">
        <v>70</v>
      </c>
      <c r="I66" s="2" t="s">
        <v>17</v>
      </c>
      <c r="J66" s="2">
        <v>2550</v>
      </c>
      <c r="K66" s="6">
        <v>51</v>
      </c>
      <c r="L66" s="2" t="s">
        <v>14</v>
      </c>
      <c r="M66" s="2">
        <v>63</v>
      </c>
      <c r="N66" s="2">
        <v>2.4705883115530014E-2</v>
      </c>
      <c r="O66" s="2">
        <v>0</v>
      </c>
      <c r="P66" s="2">
        <v>5</v>
      </c>
      <c r="Q66" s="2">
        <v>4.6666666865348816E-2</v>
      </c>
      <c r="R66" s="2" t="s">
        <v>14</v>
      </c>
      <c r="S66">
        <v>88</v>
      </c>
      <c r="T66" s="5">
        <v>45442</v>
      </c>
      <c r="U66">
        <v>119</v>
      </c>
      <c r="V66">
        <v>119</v>
      </c>
      <c r="W66" s="1">
        <v>4.6666666666666669E-2</v>
      </c>
      <c r="X66" t="s">
        <v>14</v>
      </c>
      <c r="Y66" t="s">
        <v>14</v>
      </c>
      <c r="Z66" s="1">
        <v>4.6666666666666669E-2</v>
      </c>
      <c r="AA66">
        <v>2550</v>
      </c>
      <c r="AB66" t="s">
        <v>234</v>
      </c>
      <c r="AC66" t="s">
        <v>169</v>
      </c>
      <c r="AD66" t="s">
        <v>197</v>
      </c>
      <c r="AE66" s="9">
        <f>J66 * VLOOKUP(Sheet2!D66, '좋아요, 노출 기술통계'!$A$2:$C$9,2, FALSE) + VLOOKUP(D66,'좋아요, 노출 기술통계'!$A$2:$C$9,3,FALSE)</f>
        <v>54.760906000000006</v>
      </c>
      <c r="AF66" s="11">
        <f t="shared" si="0"/>
        <v>-6.8678666492479223E-2</v>
      </c>
      <c r="AG66" t="str">
        <f t="shared" si="1"/>
        <v/>
      </c>
      <c r="AH66" t="str">
        <f>IF(J66 &gt; ($AH$1 * VLOOKUP(D66,'좋아요, 노출 기술통계'!$A$2:$D$9,4,FALSE)), TRUE, "")</f>
        <v/>
      </c>
    </row>
    <row r="67" spans="1:34" x14ac:dyDescent="0.2">
      <c r="A67" t="s">
        <v>195</v>
      </c>
      <c r="B67" t="s">
        <v>401</v>
      </c>
      <c r="C67" s="3" t="str">
        <f>HYPERLINK(B67,A67)</f>
        <v>National Immunization Awareness Month</v>
      </c>
      <c r="D67" t="s">
        <v>164</v>
      </c>
      <c r="E67" t="s">
        <v>120</v>
      </c>
      <c r="F67" s="2" t="s">
        <v>13</v>
      </c>
      <c r="G67" s="2" t="s">
        <v>15</v>
      </c>
      <c r="H67" s="2" t="s">
        <v>44</v>
      </c>
      <c r="I67" s="2" t="s">
        <v>17</v>
      </c>
      <c r="J67" s="2">
        <v>2246</v>
      </c>
      <c r="K67" s="6">
        <v>50</v>
      </c>
      <c r="L67" s="2" t="s">
        <v>14</v>
      </c>
      <c r="M67" s="2">
        <v>63</v>
      </c>
      <c r="N67" s="2">
        <v>2.8049865737557411E-2</v>
      </c>
      <c r="O67" s="2">
        <v>0</v>
      </c>
      <c r="P67" s="2">
        <v>4</v>
      </c>
      <c r="Q67" s="2">
        <v>5.2092608064413071E-2</v>
      </c>
      <c r="R67" s="2" t="s">
        <v>14</v>
      </c>
      <c r="S67">
        <v>78</v>
      </c>
      <c r="T67" s="5">
        <v>45505</v>
      </c>
      <c r="U67">
        <v>117</v>
      </c>
      <c r="V67">
        <v>117</v>
      </c>
      <c r="W67" s="1">
        <v>5.2092609082813893E-2</v>
      </c>
      <c r="X67" t="s">
        <v>14</v>
      </c>
      <c r="Y67" t="s">
        <v>14</v>
      </c>
      <c r="Z67" s="1">
        <v>5.2092609082813893E-2</v>
      </c>
      <c r="AA67">
        <v>2246</v>
      </c>
      <c r="AB67" t="s">
        <v>194</v>
      </c>
      <c r="AC67" t="s">
        <v>140</v>
      </c>
      <c r="AD67" t="s">
        <v>170</v>
      </c>
      <c r="AE67" s="9">
        <f>J67 * VLOOKUP(Sheet2!D67, '좋아요, 노출 기술통계'!$A$2:$C$9,2, FALSE) + VLOOKUP(D67,'좋아요, 노출 기술통계'!$A$2:$C$9,3,FALSE)</f>
        <v>53.210810000000002</v>
      </c>
      <c r="AF67" s="11">
        <f t="shared" ref="AF67:AF99" si="2">K67/AE67 - 1</f>
        <v>-6.0341310346525456E-2</v>
      </c>
      <c r="AG67" t="str">
        <f t="shared" ref="AG67:AG99" si="3">IF(AF67&gt;0.3, TRUE, "")</f>
        <v/>
      </c>
      <c r="AH67" t="str">
        <f>IF(J67 &gt; ($AH$1 * VLOOKUP(D67,'좋아요, 노출 기술통계'!$A$2:$D$9,4,FALSE)), TRUE, "")</f>
        <v/>
      </c>
    </row>
    <row r="68" spans="1:34" x14ac:dyDescent="0.2">
      <c r="A68" t="s">
        <v>203</v>
      </c>
      <c r="B68" t="s">
        <v>402</v>
      </c>
      <c r="C68" s="3" t="str">
        <f>HYPERLINK(B68,A68)</f>
        <v>Harmful but preventable - Rotavirus</v>
      </c>
      <c r="D68" t="s">
        <v>143</v>
      </c>
      <c r="E68" t="s">
        <v>126</v>
      </c>
      <c r="F68" s="2" t="s">
        <v>13</v>
      </c>
      <c r="G68" s="2" t="s">
        <v>21</v>
      </c>
      <c r="H68" s="2" t="s">
        <v>48</v>
      </c>
      <c r="I68" s="2" t="s">
        <v>17</v>
      </c>
      <c r="J68" s="2">
        <v>3155</v>
      </c>
      <c r="K68" s="6">
        <v>50</v>
      </c>
      <c r="L68" s="2" t="s">
        <v>14</v>
      </c>
      <c r="M68" s="2">
        <v>529</v>
      </c>
      <c r="N68" s="2">
        <v>0.16767036914825439</v>
      </c>
      <c r="O68" s="2">
        <v>0</v>
      </c>
      <c r="P68" s="2">
        <v>3</v>
      </c>
      <c r="Q68" s="2">
        <v>0.18446910381317139</v>
      </c>
      <c r="R68" s="2" t="s">
        <v>14</v>
      </c>
      <c r="S68">
        <v>54</v>
      </c>
      <c r="T68" s="5">
        <v>45496</v>
      </c>
      <c r="U68">
        <v>582</v>
      </c>
      <c r="V68">
        <v>582</v>
      </c>
      <c r="W68" s="1">
        <v>0.18446909667194927</v>
      </c>
      <c r="X68" t="s">
        <v>14</v>
      </c>
      <c r="Y68" t="s">
        <v>14</v>
      </c>
      <c r="Z68" s="1">
        <v>0.18446909667194927</v>
      </c>
      <c r="AA68">
        <v>3155</v>
      </c>
      <c r="AB68" t="s">
        <v>202</v>
      </c>
      <c r="AC68" t="s">
        <v>169</v>
      </c>
      <c r="AD68" t="s">
        <v>141</v>
      </c>
      <c r="AE68" s="9">
        <f>J68 * VLOOKUP(Sheet2!D68, '좋아요, 노출 기술통계'!$A$2:$C$9,2, FALSE) + VLOOKUP(D68,'좋아요, 노출 기술통계'!$A$2:$C$9,3,FALSE)</f>
        <v>62.218519999999998</v>
      </c>
      <c r="AF68" s="11">
        <f t="shared" si="2"/>
        <v>-0.19638075608355843</v>
      </c>
      <c r="AG68" t="str">
        <f t="shared" si="3"/>
        <v/>
      </c>
      <c r="AH68" t="str">
        <f>IF(J68 &gt; ($AH$1 * VLOOKUP(D68,'좋아요, 노출 기술통계'!$A$2:$D$9,4,FALSE)), TRUE, "")</f>
        <v/>
      </c>
    </row>
    <row r="69" spans="1:34" x14ac:dyDescent="0.2">
      <c r="A69" t="s">
        <v>217</v>
      </c>
      <c r="B69" t="s">
        <v>403</v>
      </c>
      <c r="C69" s="3" t="str">
        <f>HYPERLINK(B69,A69)</f>
        <v>Harmful but preventable -Typhoid Fever</v>
      </c>
      <c r="D69" t="s">
        <v>143</v>
      </c>
      <c r="E69" t="s">
        <v>126</v>
      </c>
      <c r="F69" s="2" t="s">
        <v>13</v>
      </c>
      <c r="G69" s="2" t="s">
        <v>21</v>
      </c>
      <c r="H69" s="2" t="s">
        <v>57</v>
      </c>
      <c r="I69" s="2" t="s">
        <v>17</v>
      </c>
      <c r="J69" s="2">
        <v>3270</v>
      </c>
      <c r="K69" s="6">
        <v>50</v>
      </c>
      <c r="L69" s="2" t="s">
        <v>14</v>
      </c>
      <c r="M69" s="2">
        <v>736</v>
      </c>
      <c r="N69" s="2">
        <v>0.22507645189762115</v>
      </c>
      <c r="O69" s="2">
        <v>0</v>
      </c>
      <c r="P69" s="2">
        <v>1</v>
      </c>
      <c r="Q69" s="2">
        <v>0.24067278206348419</v>
      </c>
      <c r="R69" s="2" t="s">
        <v>14</v>
      </c>
      <c r="S69">
        <v>38</v>
      </c>
      <c r="T69" s="5">
        <v>45475</v>
      </c>
      <c r="U69">
        <v>787</v>
      </c>
      <c r="V69">
        <v>787</v>
      </c>
      <c r="W69" s="1">
        <v>0.24067278287461774</v>
      </c>
      <c r="X69" t="s">
        <v>14</v>
      </c>
      <c r="Y69" t="s">
        <v>14</v>
      </c>
      <c r="Z69" s="1">
        <v>0.24067278287461774</v>
      </c>
      <c r="AA69">
        <v>3270</v>
      </c>
      <c r="AB69" t="s">
        <v>215</v>
      </c>
      <c r="AC69" t="s">
        <v>169</v>
      </c>
      <c r="AD69" t="s">
        <v>216</v>
      </c>
      <c r="AE69" s="9">
        <f>J69 * VLOOKUP(Sheet2!D69, '좋아요, 노출 기술통계'!$A$2:$C$9,2, FALSE) + VLOOKUP(D69,'좋아요, 노출 기술통계'!$A$2:$C$9,3,FALSE)</f>
        <v>63.394049999999993</v>
      </c>
      <c r="AF69" s="11">
        <f t="shared" si="2"/>
        <v>-0.21128244685423936</v>
      </c>
      <c r="AG69" t="str">
        <f t="shared" si="3"/>
        <v/>
      </c>
      <c r="AH69" t="str">
        <f>IF(J69 &gt; ($AH$1 * VLOOKUP(D69,'좋아요, 노출 기술통계'!$A$2:$D$9,4,FALSE)), TRUE, "")</f>
        <v/>
      </c>
    </row>
    <row r="70" spans="1:34" x14ac:dyDescent="0.2">
      <c r="A70" t="s">
        <v>134</v>
      </c>
      <c r="B70" t="s">
        <v>390</v>
      </c>
      <c r="C70" s="3" t="str">
        <f>HYPERLINK(B70,A70)</f>
        <v>Myth vs Truth</v>
      </c>
      <c r="D70" t="s">
        <v>164</v>
      </c>
      <c r="E70" t="s">
        <v>126</v>
      </c>
      <c r="F70" s="2" t="s">
        <v>13</v>
      </c>
      <c r="G70" s="2" t="s">
        <v>21</v>
      </c>
      <c r="H70" s="2" t="s">
        <v>66</v>
      </c>
      <c r="I70" s="2" t="s">
        <v>17</v>
      </c>
      <c r="J70" s="2">
        <v>2318</v>
      </c>
      <c r="K70" s="6">
        <v>50</v>
      </c>
      <c r="L70" s="2" t="s">
        <v>14</v>
      </c>
      <c r="M70" s="2">
        <v>43</v>
      </c>
      <c r="N70" s="2">
        <v>1.855047419667244E-2</v>
      </c>
      <c r="O70" s="2">
        <v>0</v>
      </c>
      <c r="P70" s="2">
        <v>4</v>
      </c>
      <c r="Q70" s="2">
        <v>4.1846420615911484E-2</v>
      </c>
      <c r="R70" s="2" t="s">
        <v>14</v>
      </c>
      <c r="S70">
        <v>93</v>
      </c>
      <c r="T70" s="5">
        <v>45456</v>
      </c>
      <c r="U70">
        <v>97</v>
      </c>
      <c r="V70">
        <v>97</v>
      </c>
      <c r="W70" s="1">
        <v>4.1846419327006043E-2</v>
      </c>
      <c r="X70" t="s">
        <v>14</v>
      </c>
      <c r="Y70" t="s">
        <v>14</v>
      </c>
      <c r="Z70" s="1">
        <v>4.1846419327006043E-2</v>
      </c>
      <c r="AA70">
        <v>2318</v>
      </c>
      <c r="AB70" t="s">
        <v>229</v>
      </c>
      <c r="AC70" t="s">
        <v>230</v>
      </c>
      <c r="AD70" t="s">
        <v>231</v>
      </c>
      <c r="AE70" s="9">
        <f>J70 * VLOOKUP(Sheet2!D70, '좋아요, 노출 기술통계'!$A$2:$C$9,2, FALSE) + VLOOKUP(D70,'좋아요, 노출 기술통계'!$A$2:$C$9,3,FALSE)</f>
        <v>53.577938000000003</v>
      </c>
      <c r="AF70" s="11">
        <f t="shared" si="2"/>
        <v>-6.6780061599235219E-2</v>
      </c>
      <c r="AG70" t="str">
        <f t="shared" si="3"/>
        <v/>
      </c>
      <c r="AH70" t="str">
        <f>IF(J70 &gt; ($AH$1 * VLOOKUP(D70,'좋아요, 노출 기술통계'!$A$2:$D$9,4,FALSE)), TRUE, "")</f>
        <v/>
      </c>
    </row>
    <row r="71" spans="1:34" x14ac:dyDescent="0.2">
      <c r="A71" t="s">
        <v>252</v>
      </c>
      <c r="B71" t="s">
        <v>404</v>
      </c>
      <c r="C71" s="3" t="str">
        <f>HYPERLINK(B71,A71)</f>
        <v>International Workers Day</v>
      </c>
      <c r="D71" t="s">
        <v>241</v>
      </c>
      <c r="E71" t="s">
        <v>120</v>
      </c>
      <c r="F71" s="2" t="s">
        <v>13</v>
      </c>
      <c r="G71" s="2" t="s">
        <v>15</v>
      </c>
      <c r="H71" s="2" t="s">
        <v>80</v>
      </c>
      <c r="I71" s="2" t="s">
        <v>17</v>
      </c>
      <c r="J71" s="2">
        <v>2588</v>
      </c>
      <c r="K71" s="6">
        <v>50</v>
      </c>
      <c r="L71" s="2">
        <v>852</v>
      </c>
      <c r="M71" s="2">
        <v>95</v>
      </c>
      <c r="N71" s="2">
        <v>3.6707881838083267E-2</v>
      </c>
      <c r="O71" s="2">
        <v>0</v>
      </c>
      <c r="P71" s="2">
        <v>4</v>
      </c>
      <c r="Q71" s="2">
        <v>5.7573415338993073E-2</v>
      </c>
      <c r="R71" s="2" t="s">
        <v>27</v>
      </c>
      <c r="S71">
        <v>27</v>
      </c>
      <c r="T71" s="5">
        <v>45412</v>
      </c>
      <c r="U71">
        <v>149</v>
      </c>
      <c r="V71">
        <v>698.2</v>
      </c>
      <c r="W71" s="1">
        <v>5.7573415765069552E-2</v>
      </c>
      <c r="X71">
        <v>852</v>
      </c>
      <c r="Y71">
        <v>14</v>
      </c>
      <c r="Z71" s="1">
        <v>0.26978361669242662</v>
      </c>
      <c r="AA71">
        <v>2588</v>
      </c>
      <c r="AB71">
        <v>50</v>
      </c>
      <c r="AC71">
        <v>0</v>
      </c>
      <c r="AD71">
        <v>4</v>
      </c>
      <c r="AE71" s="9">
        <f>J71 * VLOOKUP(Sheet2!D71, '좋아요, 노출 기술통계'!$A$2:$C$9,2, FALSE) + VLOOKUP(D71,'좋아요, 노출 기술통계'!$A$2:$C$9,3,FALSE)</f>
        <v>44.602413999999996</v>
      </c>
      <c r="AF71" s="11">
        <f t="shared" si="2"/>
        <v>0.12101555758843019</v>
      </c>
      <c r="AG71" t="str">
        <f t="shared" si="3"/>
        <v/>
      </c>
      <c r="AH71" t="str">
        <f>IF(J71 &gt; ($AH$1 * VLOOKUP(D71,'좋아요, 노출 기술통계'!$A$2:$D$9,4,FALSE)), TRUE, "")</f>
        <v/>
      </c>
    </row>
    <row r="72" spans="1:34" x14ac:dyDescent="0.2">
      <c r="A72" t="s">
        <v>278</v>
      </c>
      <c r="B72" t="s">
        <v>405</v>
      </c>
      <c r="C72" s="3" t="str">
        <f>HYPERLINK(B72,A72)</f>
        <v xml:space="preserve">Park Mahn Hoonaward </v>
      </c>
      <c r="D72" t="s">
        <v>241</v>
      </c>
      <c r="E72" t="s">
        <v>129</v>
      </c>
      <c r="F72" s="2" t="s">
        <v>13</v>
      </c>
      <c r="G72" s="2" t="s">
        <v>15</v>
      </c>
      <c r="H72" s="2" t="s">
        <v>97</v>
      </c>
      <c r="I72" s="2" t="s">
        <v>17</v>
      </c>
      <c r="J72" s="2">
        <v>2805</v>
      </c>
      <c r="K72" s="6">
        <v>50</v>
      </c>
      <c r="L72" s="2">
        <v>889</v>
      </c>
      <c r="M72" s="2">
        <v>60</v>
      </c>
      <c r="N72" s="2">
        <v>2.1390374749898911E-2</v>
      </c>
      <c r="O72" s="2">
        <v>1</v>
      </c>
      <c r="P72" s="2">
        <v>6</v>
      </c>
      <c r="Q72" s="2">
        <v>4.1711229830980301E-2</v>
      </c>
      <c r="R72" s="2" t="s">
        <v>27</v>
      </c>
      <c r="S72">
        <v>39</v>
      </c>
      <c r="T72" s="5">
        <v>45364</v>
      </c>
      <c r="U72">
        <v>117</v>
      </c>
      <c r="V72">
        <v>674.4</v>
      </c>
      <c r="W72" s="1">
        <v>4.1711229946524063E-2</v>
      </c>
      <c r="X72">
        <v>889</v>
      </c>
      <c r="Y72">
        <v>12</v>
      </c>
      <c r="Z72" s="1">
        <v>0.24042780748663101</v>
      </c>
      <c r="AA72">
        <v>2805</v>
      </c>
      <c r="AB72">
        <v>50</v>
      </c>
      <c r="AC72">
        <v>1</v>
      </c>
      <c r="AD72">
        <v>6</v>
      </c>
      <c r="AE72" s="9">
        <f>J72 * VLOOKUP(Sheet2!D72, '좋아요, 노출 기술통계'!$A$2:$C$9,2, FALSE) + VLOOKUP(D72,'좋아요, 노출 기술통계'!$A$2:$C$9,3,FALSE)</f>
        <v>48.661398999999996</v>
      </c>
      <c r="AF72" s="11">
        <f t="shared" si="2"/>
        <v>2.7508477510069129E-2</v>
      </c>
      <c r="AG72" t="str">
        <f t="shared" si="3"/>
        <v/>
      </c>
      <c r="AH72" t="str">
        <f>IF(J72 &gt; ($AH$1 * VLOOKUP(D72,'좋아요, 노출 기술통계'!$A$2:$D$9,4,FALSE)), TRUE, "")</f>
        <v/>
      </c>
    </row>
    <row r="73" spans="1:34" x14ac:dyDescent="0.2">
      <c r="A73" t="s">
        <v>286</v>
      </c>
      <c r="B73" t="s">
        <v>406</v>
      </c>
      <c r="C73" s="3" t="str">
        <f>HYPERLINK(B73,A73)</f>
        <v>The Love Mailbox</v>
      </c>
      <c r="D73" t="s">
        <v>128</v>
      </c>
      <c r="E73" t="s">
        <v>129</v>
      </c>
      <c r="F73" s="2" t="s">
        <v>13</v>
      </c>
      <c r="G73" s="2" t="s">
        <v>15</v>
      </c>
      <c r="H73" s="2" t="s">
        <v>99</v>
      </c>
      <c r="I73" s="2" t="s">
        <v>17</v>
      </c>
      <c r="J73" s="2">
        <v>2878</v>
      </c>
      <c r="K73" s="6">
        <v>50</v>
      </c>
      <c r="L73" s="2" t="s">
        <v>14</v>
      </c>
      <c r="M73" s="2">
        <v>145</v>
      </c>
      <c r="N73" s="2">
        <v>5.0382208079099655E-2</v>
      </c>
      <c r="O73" s="2">
        <v>0</v>
      </c>
      <c r="P73" s="2">
        <v>4</v>
      </c>
      <c r="Q73" s="2">
        <v>6.9145239889621735E-2</v>
      </c>
      <c r="R73" s="2" t="s">
        <v>14</v>
      </c>
      <c r="S73">
        <v>68</v>
      </c>
      <c r="T73" s="5">
        <v>45357</v>
      </c>
      <c r="U73">
        <v>199</v>
      </c>
      <c r="V73">
        <v>199</v>
      </c>
      <c r="W73" s="1">
        <v>6.9145239749826268E-2</v>
      </c>
      <c r="X73" t="s">
        <v>14</v>
      </c>
      <c r="Y73" t="s">
        <v>14</v>
      </c>
      <c r="Z73" s="1">
        <v>6.9145239749826268E-2</v>
      </c>
      <c r="AA73">
        <v>2878</v>
      </c>
      <c r="AB73">
        <v>50</v>
      </c>
      <c r="AC73">
        <v>0</v>
      </c>
      <c r="AD73">
        <v>4</v>
      </c>
      <c r="AE73" s="9">
        <f>J73 * VLOOKUP(Sheet2!D73, '좋아요, 노출 기술통계'!$A$2:$C$9,2, FALSE) + VLOOKUP(D73,'좋아요, 노출 기술통계'!$A$2:$C$9,3,FALSE)</f>
        <v>51.342125000000003</v>
      </c>
      <c r="AF73" s="11">
        <f t="shared" si="2"/>
        <v>-2.6140815168830711E-2</v>
      </c>
      <c r="AG73" t="str">
        <f t="shared" si="3"/>
        <v/>
      </c>
      <c r="AH73" t="str">
        <f>IF(J73 &gt; ($AH$1 * VLOOKUP(D73,'좋아요, 노출 기술통계'!$A$2:$D$9,4,FALSE)), TRUE, "")</f>
        <v/>
      </c>
    </row>
    <row r="74" spans="1:34" x14ac:dyDescent="0.2">
      <c r="A74" t="s">
        <v>180</v>
      </c>
      <c r="B74" t="s">
        <v>407</v>
      </c>
      <c r="C74" s="3" t="str">
        <f>HYPERLINK(B74,A74)</f>
        <v xml:space="preserve">COVID 19 Resurgence </v>
      </c>
      <c r="D74" t="s">
        <v>143</v>
      </c>
      <c r="E74" t="s">
        <v>126</v>
      </c>
      <c r="F74" s="2" t="s">
        <v>13</v>
      </c>
      <c r="G74" s="2" t="s">
        <v>21</v>
      </c>
      <c r="H74" s="2" t="s">
        <v>37</v>
      </c>
      <c r="I74" s="2" t="s">
        <v>17</v>
      </c>
      <c r="J74" s="2">
        <v>4084</v>
      </c>
      <c r="K74" s="6">
        <v>49</v>
      </c>
      <c r="L74" s="2" t="s">
        <v>14</v>
      </c>
      <c r="M74" s="2">
        <v>878</v>
      </c>
      <c r="N74" s="2">
        <v>0.21498531103134155</v>
      </c>
      <c r="O74" s="2">
        <v>0</v>
      </c>
      <c r="P74" s="2">
        <v>2</v>
      </c>
      <c r="Q74" s="2">
        <v>0.22747306525707245</v>
      </c>
      <c r="R74" s="2" t="s">
        <v>14</v>
      </c>
      <c r="S74">
        <v>43</v>
      </c>
      <c r="T74" s="5">
        <v>45530</v>
      </c>
      <c r="U74">
        <v>929</v>
      </c>
      <c r="V74">
        <v>929</v>
      </c>
      <c r="W74" s="1">
        <v>0.22747306562193928</v>
      </c>
      <c r="X74" t="s">
        <v>14</v>
      </c>
      <c r="Y74" t="s">
        <v>14</v>
      </c>
      <c r="Z74" s="1">
        <v>0.22747306562193928</v>
      </c>
      <c r="AA74">
        <v>4084</v>
      </c>
      <c r="AB74" t="s">
        <v>178</v>
      </c>
      <c r="AC74" t="s">
        <v>140</v>
      </c>
      <c r="AD74" t="s">
        <v>179</v>
      </c>
      <c r="AE74" s="9">
        <f>J74 * VLOOKUP(Sheet2!D74, '좋아요, 노출 기술통계'!$A$2:$C$9,2, FALSE) + VLOOKUP(D74,'좋아요, 노출 기술통계'!$A$2:$C$9,3,FALSE)</f>
        <v>71.714758000000003</v>
      </c>
      <c r="AF74" s="11">
        <f t="shared" si="2"/>
        <v>-0.3167375674613585</v>
      </c>
      <c r="AG74" t="str">
        <f t="shared" si="3"/>
        <v/>
      </c>
      <c r="AH74" t="str">
        <f>IF(J74 &gt; ($AH$1 * VLOOKUP(D74,'좋아요, 노출 기술통계'!$A$2:$D$9,4,FALSE)), TRUE, "")</f>
        <v/>
      </c>
    </row>
    <row r="75" spans="1:34" x14ac:dyDescent="0.2">
      <c r="A75" t="s">
        <v>192</v>
      </c>
      <c r="B75" t="s">
        <v>382</v>
      </c>
      <c r="C75" s="3" t="str">
        <f>HYPERLINK(B75,A75)</f>
        <v>Harmful but preventable</v>
      </c>
      <c r="D75" t="s">
        <v>143</v>
      </c>
      <c r="E75" t="s">
        <v>126</v>
      </c>
      <c r="F75" s="2" t="s">
        <v>13</v>
      </c>
      <c r="G75" s="2" t="s">
        <v>21</v>
      </c>
      <c r="H75" s="2" t="s">
        <v>87</v>
      </c>
      <c r="I75" s="2" t="s">
        <v>17</v>
      </c>
      <c r="J75" s="2">
        <v>2263</v>
      </c>
      <c r="K75" s="6">
        <v>47</v>
      </c>
      <c r="L75" s="2" t="s">
        <v>14</v>
      </c>
      <c r="M75" s="2">
        <v>674</v>
      </c>
      <c r="N75" s="2">
        <v>0.29783472418785095</v>
      </c>
      <c r="O75" s="2">
        <v>0</v>
      </c>
      <c r="P75" s="2">
        <v>4</v>
      </c>
      <c r="Q75" s="2">
        <v>0.32037118077278137</v>
      </c>
      <c r="R75" s="2" t="s">
        <v>14</v>
      </c>
      <c r="S75">
        <v>18</v>
      </c>
      <c r="T75" s="5">
        <v>45394</v>
      </c>
      <c r="U75">
        <v>725</v>
      </c>
      <c r="V75">
        <v>725</v>
      </c>
      <c r="W75" s="1">
        <v>0.32037118868758285</v>
      </c>
      <c r="X75" t="s">
        <v>14</v>
      </c>
      <c r="Y75" t="s">
        <v>14</v>
      </c>
      <c r="Z75" s="1">
        <v>0.32037118868758285</v>
      </c>
      <c r="AA75">
        <v>2263</v>
      </c>
      <c r="AB75" t="s">
        <v>265</v>
      </c>
      <c r="AC75" t="s">
        <v>161</v>
      </c>
      <c r="AD75" t="s">
        <v>231</v>
      </c>
      <c r="AE75" s="9">
        <f>J75 * VLOOKUP(Sheet2!D75, '좋아요, 노출 기술통계'!$A$2:$C$9,2, FALSE) + VLOOKUP(D75,'좋아요, 노출 기술통계'!$A$2:$C$9,3,FALSE)</f>
        <v>53.100496</v>
      </c>
      <c r="AF75" s="11">
        <f t="shared" si="2"/>
        <v>-0.11488585718672006</v>
      </c>
      <c r="AG75" t="str">
        <f t="shared" si="3"/>
        <v/>
      </c>
      <c r="AH75" t="str">
        <f>IF(J75 &gt; ($AH$1 * VLOOKUP(D75,'좋아요, 노출 기술통계'!$A$2:$D$9,4,FALSE)), TRUE, "")</f>
        <v/>
      </c>
    </row>
    <row r="76" spans="1:34" x14ac:dyDescent="0.2">
      <c r="A76" t="s">
        <v>134</v>
      </c>
      <c r="B76" t="s">
        <v>390</v>
      </c>
      <c r="C76" s="3" t="str">
        <f>HYPERLINK(B76,A76)</f>
        <v>Myth vs Truth</v>
      </c>
      <c r="D76" t="s">
        <v>164</v>
      </c>
      <c r="E76" t="s">
        <v>126</v>
      </c>
      <c r="F76" s="2" t="s">
        <v>13</v>
      </c>
      <c r="G76" s="2" t="s">
        <v>21</v>
      </c>
      <c r="H76" s="2" t="s">
        <v>92</v>
      </c>
      <c r="I76" s="2" t="s">
        <v>17</v>
      </c>
      <c r="J76" s="2">
        <v>2649</v>
      </c>
      <c r="K76" s="6">
        <v>47</v>
      </c>
      <c r="L76" s="2" t="s">
        <v>14</v>
      </c>
      <c r="M76" s="2">
        <v>51</v>
      </c>
      <c r="N76" s="2">
        <v>1.925254799425602E-2</v>
      </c>
      <c r="O76" s="2">
        <v>1</v>
      </c>
      <c r="P76" s="2">
        <v>4</v>
      </c>
      <c r="Q76" s="2">
        <v>3.8882598280906677E-2</v>
      </c>
      <c r="R76" s="2" t="s">
        <v>14</v>
      </c>
      <c r="S76">
        <v>97</v>
      </c>
      <c r="T76" s="5">
        <v>45378</v>
      </c>
      <c r="U76">
        <v>103</v>
      </c>
      <c r="V76">
        <v>103</v>
      </c>
      <c r="W76" s="1">
        <v>3.8882597206493015E-2</v>
      </c>
      <c r="X76" t="s">
        <v>14</v>
      </c>
      <c r="Y76" t="s">
        <v>14</v>
      </c>
      <c r="Z76" s="1">
        <v>3.8882597206493015E-2</v>
      </c>
      <c r="AA76">
        <v>2649</v>
      </c>
      <c r="AB76" t="s">
        <v>272</v>
      </c>
      <c r="AC76" t="s">
        <v>191</v>
      </c>
      <c r="AD76" t="s">
        <v>170</v>
      </c>
      <c r="AE76" s="9">
        <f>J76 * VLOOKUP(Sheet2!D76, '좋아요, 노출 기술통계'!$A$2:$C$9,2, FALSE) + VLOOKUP(D76,'좋아요, 노출 기술통계'!$A$2:$C$9,3,FALSE)</f>
        <v>55.265707000000006</v>
      </c>
      <c r="AF76" s="11">
        <f t="shared" si="2"/>
        <v>-0.14956303734610699</v>
      </c>
      <c r="AG76" t="str">
        <f t="shared" si="3"/>
        <v/>
      </c>
      <c r="AH76" t="str">
        <f>IF(J76 &gt; ($AH$1 * VLOOKUP(D76,'좋아요, 노출 기술통계'!$A$2:$D$9,4,FALSE)), TRUE, "")</f>
        <v/>
      </c>
    </row>
    <row r="77" spans="1:34" x14ac:dyDescent="0.2">
      <c r="A77" t="s">
        <v>225</v>
      </c>
      <c r="B77" t="s">
        <v>408</v>
      </c>
      <c r="C77" s="3" t="str">
        <f>HYPERLINK(B77,A77)</f>
        <v>SK bioscience Establishes Korea's First AI-Based Experimental Design System</v>
      </c>
      <c r="D77" t="s">
        <v>128</v>
      </c>
      <c r="E77" t="s">
        <v>129</v>
      </c>
      <c r="F77" s="2" t="s">
        <v>13</v>
      </c>
      <c r="G77" s="2" t="s">
        <v>19</v>
      </c>
      <c r="H77" s="2" t="s">
        <v>62</v>
      </c>
      <c r="I77" s="2" t="s">
        <v>17</v>
      </c>
      <c r="J77" s="2">
        <v>4209</v>
      </c>
      <c r="K77" s="6">
        <v>46</v>
      </c>
      <c r="L77" s="2" t="s">
        <v>14</v>
      </c>
      <c r="M77" s="2">
        <v>85</v>
      </c>
      <c r="N77" s="2">
        <v>2.0194821059703827E-2</v>
      </c>
      <c r="O77" s="2">
        <v>0</v>
      </c>
      <c r="P77" s="2">
        <v>10</v>
      </c>
      <c r="Q77" s="2">
        <v>3.3499643206596375E-2</v>
      </c>
      <c r="R77" s="2" t="s">
        <v>14</v>
      </c>
      <c r="S77">
        <v>103</v>
      </c>
      <c r="T77" s="5">
        <v>45464</v>
      </c>
      <c r="U77">
        <v>141</v>
      </c>
      <c r="V77">
        <v>141</v>
      </c>
      <c r="W77" s="1">
        <v>3.3499643620812543E-2</v>
      </c>
      <c r="X77" t="s">
        <v>14</v>
      </c>
      <c r="Y77" t="s">
        <v>14</v>
      </c>
      <c r="Z77" s="1">
        <v>3.3499643620812543E-2</v>
      </c>
      <c r="AA77">
        <v>4209</v>
      </c>
      <c r="AB77">
        <v>46</v>
      </c>
      <c r="AC77">
        <v>0</v>
      </c>
      <c r="AD77">
        <v>10</v>
      </c>
      <c r="AE77" s="9">
        <f>J77 * VLOOKUP(Sheet2!D77, '좋아요, 노출 기술통계'!$A$2:$C$9,2, FALSE) + VLOOKUP(D77,'좋아요, 노출 기술통계'!$A$2:$C$9,3,FALSE)</f>
        <v>80.034492</v>
      </c>
      <c r="AF77" s="11">
        <f t="shared" si="2"/>
        <v>-0.42524780440912902</v>
      </c>
      <c r="AG77" t="str">
        <f t="shared" si="3"/>
        <v/>
      </c>
      <c r="AH77" t="str">
        <f>IF(J77 &gt; ($AH$1 * VLOOKUP(D77,'좋아요, 노출 기술통계'!$A$2:$D$9,4,FALSE)), TRUE, "")</f>
        <v/>
      </c>
    </row>
    <row r="78" spans="1:34" x14ac:dyDescent="0.2">
      <c r="A78" t="s">
        <v>208</v>
      </c>
      <c r="B78" t="s">
        <v>409</v>
      </c>
      <c r="C78" s="3" t="str">
        <f>HYPERLINK(B78,A78)</f>
        <v>SK bioscience Signs Power Purchase Agreement with SK E&amp;S</v>
      </c>
      <c r="D78" t="s">
        <v>128</v>
      </c>
      <c r="E78" t="s">
        <v>129</v>
      </c>
      <c r="F78" s="2" t="s">
        <v>13</v>
      </c>
      <c r="G78" s="2" t="s">
        <v>19</v>
      </c>
      <c r="H78" s="2" t="s">
        <v>51</v>
      </c>
      <c r="I78" s="2" t="s">
        <v>17</v>
      </c>
      <c r="J78" s="2">
        <v>3013</v>
      </c>
      <c r="K78" s="6">
        <v>45</v>
      </c>
      <c r="L78" s="2" t="s">
        <v>14</v>
      </c>
      <c r="M78" s="2">
        <v>53</v>
      </c>
      <c r="N78" s="2">
        <v>1.7590440809726715E-2</v>
      </c>
      <c r="O78" s="2">
        <v>0</v>
      </c>
      <c r="P78" s="2">
        <v>3</v>
      </c>
      <c r="Q78" s="2">
        <v>3.3521406352519989E-2</v>
      </c>
      <c r="R78" s="2" t="s">
        <v>14</v>
      </c>
      <c r="S78">
        <v>102</v>
      </c>
      <c r="T78" s="5">
        <v>45489</v>
      </c>
      <c r="U78">
        <v>101</v>
      </c>
      <c r="V78">
        <v>101</v>
      </c>
      <c r="W78" s="1">
        <v>3.352140723531364E-2</v>
      </c>
      <c r="X78" t="s">
        <v>14</v>
      </c>
      <c r="Y78" t="s">
        <v>14</v>
      </c>
      <c r="Z78" s="1">
        <v>3.352140723531364E-2</v>
      </c>
      <c r="AA78">
        <v>3013</v>
      </c>
      <c r="AB78">
        <v>45</v>
      </c>
      <c r="AC78">
        <v>0</v>
      </c>
      <c r="AD78">
        <v>3</v>
      </c>
      <c r="AE78" s="9">
        <f>J78 * VLOOKUP(Sheet2!D78, '좋아요, 노출 기술통계'!$A$2:$C$9,2, FALSE) + VLOOKUP(D78,'좋아요, 노출 기술통계'!$A$2:$C$9,3,FALSE)</f>
        <v>54.252319999999997</v>
      </c>
      <c r="AF78" s="11">
        <f t="shared" si="2"/>
        <v>-0.17054238417822498</v>
      </c>
      <c r="AG78" t="str">
        <f t="shared" si="3"/>
        <v/>
      </c>
      <c r="AH78" t="str">
        <f>IF(J78 &gt; ($AH$1 * VLOOKUP(D78,'좋아요, 노출 기술통계'!$A$2:$D$9,4,FALSE)), TRUE, "")</f>
        <v/>
      </c>
    </row>
    <row r="79" spans="1:34" x14ac:dyDescent="0.2">
      <c r="A79" t="s">
        <v>268</v>
      </c>
      <c r="B79" t="s">
        <v>410</v>
      </c>
      <c r="C79" s="3" t="str">
        <f>HYPERLINK(B79,A79)</f>
        <v>World Health Day</v>
      </c>
      <c r="D79" t="s">
        <v>164</v>
      </c>
      <c r="E79" t="s">
        <v>120</v>
      </c>
      <c r="F79" s="2" t="s">
        <v>13</v>
      </c>
      <c r="G79" s="2" t="s">
        <v>15</v>
      </c>
      <c r="H79" s="2" t="s">
        <v>88</v>
      </c>
      <c r="I79" s="2" t="s">
        <v>17</v>
      </c>
      <c r="J79" s="2">
        <v>3059</v>
      </c>
      <c r="K79" s="6">
        <v>45</v>
      </c>
      <c r="L79" s="2" t="s">
        <v>14</v>
      </c>
      <c r="M79" s="2">
        <v>122</v>
      </c>
      <c r="N79" s="2">
        <v>3.9882313460111618E-2</v>
      </c>
      <c r="O79" s="2">
        <v>0</v>
      </c>
      <c r="P79" s="2">
        <v>4</v>
      </c>
      <c r="Q79" s="2">
        <v>5.590062215924263E-2</v>
      </c>
      <c r="R79" s="2" t="s">
        <v>14</v>
      </c>
      <c r="S79">
        <v>73</v>
      </c>
      <c r="T79" s="5">
        <v>45387</v>
      </c>
      <c r="U79">
        <v>171</v>
      </c>
      <c r="V79">
        <v>171</v>
      </c>
      <c r="W79" s="1">
        <v>5.5900621118012424E-2</v>
      </c>
      <c r="X79" t="s">
        <v>14</v>
      </c>
      <c r="Y79" t="s">
        <v>14</v>
      </c>
      <c r="Z79" s="1">
        <v>5.5900621118012424E-2</v>
      </c>
      <c r="AA79">
        <v>3059</v>
      </c>
      <c r="AB79" t="s">
        <v>266</v>
      </c>
      <c r="AC79" t="s">
        <v>256</v>
      </c>
      <c r="AD79" t="s">
        <v>267</v>
      </c>
      <c r="AE79" s="9">
        <f>J79 * VLOOKUP(Sheet2!D79, '좋아요, 노출 기술통계'!$A$2:$C$9,2, FALSE) + VLOOKUP(D79,'좋아요, 노출 기술통계'!$A$2:$C$9,3,FALSE)</f>
        <v>57.356297000000005</v>
      </c>
      <c r="AF79" s="11">
        <f t="shared" si="2"/>
        <v>-0.21543052195297763</v>
      </c>
      <c r="AG79" t="str">
        <f t="shared" si="3"/>
        <v/>
      </c>
      <c r="AH79" t="b">
        <f>IF(J79 &gt; ($AH$1 * VLOOKUP(D79,'좋아요, 노출 기술통계'!$A$2:$D$9,4,FALSE)), TRUE, "")</f>
        <v>1</v>
      </c>
    </row>
    <row r="80" spans="1:34" x14ac:dyDescent="0.2">
      <c r="A80" t="s">
        <v>192</v>
      </c>
      <c r="B80" t="s">
        <v>382</v>
      </c>
      <c r="C80" s="3" t="str">
        <f>HYPERLINK(B80,A80)</f>
        <v>Harmful but preventable</v>
      </c>
      <c r="D80" t="s">
        <v>143</v>
      </c>
      <c r="E80" t="s">
        <v>126</v>
      </c>
      <c r="F80" s="2" t="s">
        <v>13</v>
      </c>
      <c r="G80" s="2" t="s">
        <v>21</v>
      </c>
      <c r="H80" s="2" t="s">
        <v>42</v>
      </c>
      <c r="I80" s="2" t="s">
        <v>17</v>
      </c>
      <c r="J80" s="2">
        <v>3613</v>
      </c>
      <c r="K80" s="6">
        <v>44</v>
      </c>
      <c r="L80" s="2" t="s">
        <v>14</v>
      </c>
      <c r="M80" s="2">
        <v>831</v>
      </c>
      <c r="N80" s="2">
        <v>0.230002760887146</v>
      </c>
      <c r="O80" s="2">
        <v>1</v>
      </c>
      <c r="P80" s="2">
        <v>2</v>
      </c>
      <c r="Q80" s="2">
        <v>0.24301134049892426</v>
      </c>
      <c r="R80" s="2" t="s">
        <v>14</v>
      </c>
      <c r="S80">
        <v>35</v>
      </c>
      <c r="T80" s="5">
        <v>45512</v>
      </c>
      <c r="U80">
        <v>878</v>
      </c>
      <c r="V80">
        <v>878</v>
      </c>
      <c r="W80" s="1">
        <v>0.24301134791032383</v>
      </c>
      <c r="X80" t="s">
        <v>14</v>
      </c>
      <c r="Y80" t="s">
        <v>14</v>
      </c>
      <c r="Z80" s="1">
        <v>0.24301134791032383</v>
      </c>
      <c r="AA80">
        <v>3613</v>
      </c>
      <c r="AB80" t="s">
        <v>190</v>
      </c>
      <c r="AC80" t="s">
        <v>191</v>
      </c>
      <c r="AD80" t="s">
        <v>179</v>
      </c>
      <c r="AE80" s="9">
        <f>J80 * VLOOKUP(Sheet2!D80, '좋아요, 노출 기술통계'!$A$2:$C$9,2, FALSE) + VLOOKUP(D80,'좋아요, 노출 기술통계'!$A$2:$C$9,3,FALSE)</f>
        <v>66.900195999999994</v>
      </c>
      <c r="AF80" s="11">
        <f t="shared" si="2"/>
        <v>-0.34230387008133722</v>
      </c>
      <c r="AG80" t="str">
        <f t="shared" si="3"/>
        <v/>
      </c>
      <c r="AH80" t="str">
        <f>IF(J80 &gt; ($AH$1 * VLOOKUP(D80,'좋아요, 노출 기술통계'!$A$2:$D$9,4,FALSE)), TRUE, "")</f>
        <v/>
      </c>
    </row>
    <row r="81" spans="1:34" x14ac:dyDescent="0.2">
      <c r="A81" t="s">
        <v>211</v>
      </c>
      <c r="B81" t="s">
        <v>411</v>
      </c>
      <c r="C81" s="3" t="str">
        <f>HYPERLINK(B81,A81)</f>
        <v>Brand Film</v>
      </c>
      <c r="D81" t="s">
        <v>147</v>
      </c>
      <c r="E81" t="s">
        <v>129</v>
      </c>
      <c r="F81" s="2" t="s">
        <v>13</v>
      </c>
      <c r="G81" s="2" t="s">
        <v>15</v>
      </c>
      <c r="H81" s="2" t="s">
        <v>54</v>
      </c>
      <c r="I81" s="2" t="s">
        <v>17</v>
      </c>
      <c r="J81" s="2">
        <v>2813</v>
      </c>
      <c r="K81" s="6">
        <v>43</v>
      </c>
      <c r="L81" s="2">
        <v>839</v>
      </c>
      <c r="M81" s="2">
        <v>149</v>
      </c>
      <c r="N81" s="2">
        <v>5.2968360483646393E-2</v>
      </c>
      <c r="O81" s="2">
        <v>0</v>
      </c>
      <c r="P81" s="2">
        <v>4</v>
      </c>
      <c r="Q81" s="2">
        <v>6.9676503539085388E-2</v>
      </c>
      <c r="R81" s="2" t="s">
        <v>27</v>
      </c>
      <c r="S81">
        <v>26</v>
      </c>
      <c r="T81" s="5">
        <v>45482</v>
      </c>
      <c r="U81">
        <v>196</v>
      </c>
      <c r="V81">
        <v>759</v>
      </c>
      <c r="W81" s="1">
        <v>6.9676501955207956E-2</v>
      </c>
      <c r="X81">
        <v>839</v>
      </c>
      <c r="Y81">
        <v>15</v>
      </c>
      <c r="Z81" s="1">
        <v>0.26981869889797372</v>
      </c>
      <c r="AA81">
        <v>2813</v>
      </c>
      <c r="AB81">
        <v>43</v>
      </c>
      <c r="AC81">
        <v>0</v>
      </c>
      <c r="AD81">
        <v>4</v>
      </c>
      <c r="AE81" s="9">
        <f>J81 * VLOOKUP(Sheet2!D81, '좋아요, 노출 기술통계'!$A$2:$C$9,2, FALSE) + VLOOKUP(D81,'좋아요, 노출 기술통계'!$A$2:$C$9,3,FALSE)</f>
        <v>54.382750999999999</v>
      </c>
      <c r="AF81" s="11">
        <f t="shared" si="2"/>
        <v>-0.20930811315521713</v>
      </c>
      <c r="AG81" t="str">
        <f t="shared" si="3"/>
        <v/>
      </c>
      <c r="AH81" t="str">
        <f>IF(J81 &gt; ($AH$1 * VLOOKUP(D81,'좋아요, 노출 기술통계'!$A$2:$D$9,4,FALSE)), TRUE, "")</f>
        <v/>
      </c>
    </row>
    <row r="82" spans="1:34" x14ac:dyDescent="0.2">
      <c r="A82" t="s">
        <v>294</v>
      </c>
      <c r="B82" t="s">
        <v>412</v>
      </c>
      <c r="C82" s="3" t="str">
        <f>HYPERLINK(B82,A82)</f>
        <v>Happy New Year</v>
      </c>
      <c r="D82" t="s">
        <v>241</v>
      </c>
      <c r="E82" t="s">
        <v>120</v>
      </c>
      <c r="F82" s="2" t="s">
        <v>13</v>
      </c>
      <c r="G82" s="2" t="s">
        <v>15</v>
      </c>
      <c r="H82" s="2" t="s">
        <v>104</v>
      </c>
      <c r="I82" s="2" t="s">
        <v>17</v>
      </c>
      <c r="J82" s="2">
        <v>3175</v>
      </c>
      <c r="K82" s="6">
        <v>43</v>
      </c>
      <c r="L82" s="2">
        <v>741</v>
      </c>
      <c r="M82" s="2">
        <v>92</v>
      </c>
      <c r="N82" s="2">
        <v>2.8976377099752426E-2</v>
      </c>
      <c r="O82" s="2">
        <v>0</v>
      </c>
      <c r="P82" s="2">
        <v>3</v>
      </c>
      <c r="Q82" s="2">
        <v>4.3464567512273788E-2</v>
      </c>
      <c r="R82" s="2" t="s">
        <v>27</v>
      </c>
      <c r="S82">
        <v>53</v>
      </c>
      <c r="T82" s="5">
        <v>45330</v>
      </c>
      <c r="U82">
        <v>138</v>
      </c>
      <c r="V82">
        <v>619.4</v>
      </c>
      <c r="W82" s="1">
        <v>4.3464566929133856E-2</v>
      </c>
      <c r="X82">
        <v>741</v>
      </c>
      <c r="Y82">
        <v>19</v>
      </c>
      <c r="Z82" s="1">
        <v>0.19508661417322834</v>
      </c>
      <c r="AA82">
        <v>3175</v>
      </c>
      <c r="AB82">
        <v>43</v>
      </c>
      <c r="AC82">
        <v>0</v>
      </c>
      <c r="AD82">
        <v>3</v>
      </c>
      <c r="AE82" s="9">
        <f>J82 * VLOOKUP(Sheet2!D82, '좋아요, 노출 기술통계'!$A$2:$C$9,2, FALSE) + VLOOKUP(D82,'좋아요, 노출 기술통계'!$A$2:$C$9,3,FALSE)</f>
        <v>55.582248999999997</v>
      </c>
      <c r="AF82" s="11">
        <f t="shared" si="2"/>
        <v>-0.22637171446588999</v>
      </c>
      <c r="AG82" t="str">
        <f t="shared" si="3"/>
        <v/>
      </c>
      <c r="AH82" t="str">
        <f>IF(J82 &gt; ($AH$1 * VLOOKUP(D82,'좋아요, 노출 기술통계'!$A$2:$D$9,4,FALSE)), TRUE, "")</f>
        <v/>
      </c>
    </row>
    <row r="83" spans="1:34" x14ac:dyDescent="0.2">
      <c r="A83" t="s">
        <v>228</v>
      </c>
      <c r="B83" t="s">
        <v>413</v>
      </c>
      <c r="C83" s="3" t="str">
        <f>HYPERLINK(B83,A83)</f>
        <v>World Blood Donor Day</v>
      </c>
      <c r="D83" t="s">
        <v>164</v>
      </c>
      <c r="E83" t="s">
        <v>120</v>
      </c>
      <c r="F83" s="2" t="s">
        <v>13</v>
      </c>
      <c r="G83" s="2" t="s">
        <v>21</v>
      </c>
      <c r="H83" s="2" t="s">
        <v>65</v>
      </c>
      <c r="I83" s="2" t="s">
        <v>17</v>
      </c>
      <c r="J83" s="2">
        <v>2367</v>
      </c>
      <c r="K83" s="6">
        <v>42</v>
      </c>
      <c r="L83" s="2" t="s">
        <v>14</v>
      </c>
      <c r="M83" s="2">
        <v>65</v>
      </c>
      <c r="N83" s="2">
        <v>2.7460921555757523E-2</v>
      </c>
      <c r="O83" s="2">
        <v>0</v>
      </c>
      <c r="P83" s="2">
        <v>5</v>
      </c>
      <c r="Q83" s="2">
        <v>4.7317277640104294E-2</v>
      </c>
      <c r="R83" s="2" t="s">
        <v>14</v>
      </c>
      <c r="S83">
        <v>84</v>
      </c>
      <c r="T83" s="5">
        <v>45457</v>
      </c>
      <c r="U83">
        <v>112</v>
      </c>
      <c r="V83">
        <v>112</v>
      </c>
      <c r="W83" s="1">
        <v>4.7317279256442753E-2</v>
      </c>
      <c r="X83" t="s">
        <v>14</v>
      </c>
      <c r="Y83" t="s">
        <v>14</v>
      </c>
      <c r="Z83" s="1">
        <v>4.7317279256442753E-2</v>
      </c>
      <c r="AA83">
        <v>2367</v>
      </c>
      <c r="AB83" t="s">
        <v>227</v>
      </c>
      <c r="AC83" t="s">
        <v>169</v>
      </c>
      <c r="AD83" t="s">
        <v>197</v>
      </c>
      <c r="AE83" s="9">
        <f>J83 * VLOOKUP(Sheet2!D83, '좋아요, 노출 기술통계'!$A$2:$C$9,2, FALSE) + VLOOKUP(D83,'좋아요, 노출 기술통계'!$A$2:$C$9,3,FALSE)</f>
        <v>53.827789000000003</v>
      </c>
      <c r="AF83" s="11">
        <f t="shared" si="2"/>
        <v>-0.21973388132289817</v>
      </c>
      <c r="AG83" t="str">
        <f t="shared" si="3"/>
        <v/>
      </c>
      <c r="AH83" t="str">
        <f>IF(J83 &gt; ($AH$1 * VLOOKUP(D83,'좋아요, 노출 기술통계'!$A$2:$D$9,4,FALSE)), TRUE, "")</f>
        <v/>
      </c>
    </row>
    <row r="84" spans="1:34" x14ac:dyDescent="0.2">
      <c r="A84" t="s">
        <v>269</v>
      </c>
      <c r="B84" t="s">
        <v>414</v>
      </c>
      <c r="C84" s="3" t="str">
        <f>HYPERLINK(B84,A84)</f>
        <v>The Vaccine Saga -Purification, Analysis</v>
      </c>
      <c r="D84" t="s">
        <v>241</v>
      </c>
      <c r="E84" t="s">
        <v>126</v>
      </c>
      <c r="F84" s="2" t="s">
        <v>13</v>
      </c>
      <c r="G84" s="2" t="s">
        <v>15</v>
      </c>
      <c r="H84" s="2" t="s">
        <v>89</v>
      </c>
      <c r="I84" s="2" t="s">
        <v>17</v>
      </c>
      <c r="J84" s="2">
        <v>2926</v>
      </c>
      <c r="K84" s="6">
        <v>41</v>
      </c>
      <c r="L84" s="2">
        <v>795</v>
      </c>
      <c r="M84" s="2">
        <v>60</v>
      </c>
      <c r="N84" s="2">
        <v>2.0505810156464577E-2</v>
      </c>
      <c r="O84" s="2">
        <v>0</v>
      </c>
      <c r="P84" s="2">
        <v>4</v>
      </c>
      <c r="Q84" s="2">
        <v>3.5885166376829147E-2</v>
      </c>
      <c r="R84" s="2" t="s">
        <v>27</v>
      </c>
      <c r="S84">
        <v>48</v>
      </c>
      <c r="T84" s="5">
        <v>45384</v>
      </c>
      <c r="U84">
        <v>105</v>
      </c>
      <c r="V84">
        <v>606</v>
      </c>
      <c r="W84" s="1">
        <v>3.5885167464114832E-2</v>
      </c>
      <c r="X84">
        <v>795</v>
      </c>
      <c r="Y84">
        <v>17</v>
      </c>
      <c r="Z84" s="1">
        <v>0.20710868079289133</v>
      </c>
      <c r="AA84">
        <v>2926</v>
      </c>
      <c r="AB84">
        <v>41</v>
      </c>
      <c r="AC84">
        <v>0</v>
      </c>
      <c r="AD84">
        <v>4</v>
      </c>
      <c r="AE84" s="9">
        <f>J84 * VLOOKUP(Sheet2!D84, '좋아요, 노출 기술통계'!$A$2:$C$9,2, FALSE) + VLOOKUP(D84,'좋아요, 노출 기술통계'!$A$2:$C$9,3,FALSE)</f>
        <v>50.924703999999998</v>
      </c>
      <c r="AF84" s="11">
        <f t="shared" si="2"/>
        <v>-0.19488977294791932</v>
      </c>
      <c r="AG84" t="str">
        <f t="shared" si="3"/>
        <v/>
      </c>
      <c r="AH84" t="str">
        <f>IF(J84 &gt; ($AH$1 * VLOOKUP(D84,'좋아요, 노출 기술통계'!$A$2:$D$9,4,FALSE)), TRUE, "")</f>
        <v/>
      </c>
    </row>
    <row r="85" spans="1:34" x14ac:dyDescent="0.2">
      <c r="A85" t="s">
        <v>134</v>
      </c>
      <c r="B85" t="s">
        <v>390</v>
      </c>
      <c r="C85" s="3" t="str">
        <f>HYPERLINK(B85,A85)</f>
        <v>Myth vs Truth</v>
      </c>
      <c r="D85" t="s">
        <v>164</v>
      </c>
      <c r="E85" t="s">
        <v>126</v>
      </c>
      <c r="F85" s="2" t="s">
        <v>13</v>
      </c>
      <c r="G85" s="2" t="s">
        <v>21</v>
      </c>
      <c r="H85" s="2" t="s">
        <v>33</v>
      </c>
      <c r="I85" s="2" t="s">
        <v>17</v>
      </c>
      <c r="J85" s="2">
        <v>2324</v>
      </c>
      <c r="K85" s="6">
        <v>39</v>
      </c>
      <c r="L85" s="2" t="s">
        <v>14</v>
      </c>
      <c r="M85" s="2">
        <v>39</v>
      </c>
      <c r="N85" s="2">
        <v>1.6781412065029144E-2</v>
      </c>
      <c r="O85" s="2">
        <v>0</v>
      </c>
      <c r="P85" s="2">
        <v>4</v>
      </c>
      <c r="Q85" s="2">
        <v>3.5283993929624557E-2</v>
      </c>
      <c r="R85" s="2" t="s">
        <v>14</v>
      </c>
      <c r="S85">
        <v>99</v>
      </c>
      <c r="T85" s="5">
        <v>45538</v>
      </c>
      <c r="U85">
        <v>82</v>
      </c>
      <c r="V85">
        <v>82</v>
      </c>
      <c r="W85" s="1">
        <v>3.5283993115318414E-2</v>
      </c>
      <c r="X85" t="s">
        <v>14</v>
      </c>
      <c r="Y85" t="s">
        <v>14</v>
      </c>
      <c r="Z85" s="1">
        <v>3.5283993115318414E-2</v>
      </c>
      <c r="AA85">
        <v>2324</v>
      </c>
      <c r="AB85" t="s">
        <v>168</v>
      </c>
      <c r="AC85" t="s">
        <v>169</v>
      </c>
      <c r="AD85" t="s">
        <v>170</v>
      </c>
      <c r="AE85" s="9">
        <f>J85 * VLOOKUP(Sheet2!D85, '좋아요, 노출 기술통계'!$A$2:$C$9,2, FALSE) + VLOOKUP(D85,'좋아요, 노출 기술통계'!$A$2:$C$9,3,FALSE)</f>
        <v>53.608532000000004</v>
      </c>
      <c r="AF85" s="11">
        <f t="shared" si="2"/>
        <v>-0.27250386188526865</v>
      </c>
      <c r="AG85" t="str">
        <f t="shared" si="3"/>
        <v/>
      </c>
      <c r="AH85" t="str">
        <f>IF(J85 &gt; ($AH$1 * VLOOKUP(D85,'좋아요, 노출 기술통계'!$A$2:$D$9,4,FALSE)), TRUE, "")</f>
        <v/>
      </c>
    </row>
    <row r="86" spans="1:34" x14ac:dyDescent="0.2">
      <c r="A86" t="s">
        <v>271</v>
      </c>
      <c r="B86" t="s">
        <v>415</v>
      </c>
      <c r="C86" s="3" t="str">
        <f>HYPERLINK(B86,A86)</f>
        <v xml:space="preserve">The Vaccine Saga -Fermentation Room </v>
      </c>
      <c r="D86" t="s">
        <v>241</v>
      </c>
      <c r="E86" t="s">
        <v>126</v>
      </c>
      <c r="F86" s="2" t="s">
        <v>13</v>
      </c>
      <c r="G86" s="2" t="s">
        <v>15</v>
      </c>
      <c r="H86" s="2" t="s">
        <v>91</v>
      </c>
      <c r="I86" s="2" t="s">
        <v>17</v>
      </c>
      <c r="J86" s="2">
        <v>2968</v>
      </c>
      <c r="K86" s="6">
        <v>38</v>
      </c>
      <c r="L86" s="2">
        <v>856</v>
      </c>
      <c r="M86" s="2">
        <v>44</v>
      </c>
      <c r="N86" s="2">
        <v>1.482479739934206E-2</v>
      </c>
      <c r="O86" s="2">
        <v>0</v>
      </c>
      <c r="P86" s="2">
        <v>4</v>
      </c>
      <c r="Q86" s="2">
        <v>2.8975741937756538E-2</v>
      </c>
      <c r="R86" s="2" t="s">
        <v>27</v>
      </c>
      <c r="S86">
        <v>47</v>
      </c>
      <c r="T86" s="5">
        <v>45379</v>
      </c>
      <c r="U86">
        <v>86</v>
      </c>
      <c r="V86">
        <v>617.20000000000005</v>
      </c>
      <c r="W86" s="1">
        <v>2.8975741239892182E-2</v>
      </c>
      <c r="X86">
        <v>856</v>
      </c>
      <c r="Y86">
        <v>13</v>
      </c>
      <c r="Z86" s="1">
        <v>0.20795148247978437</v>
      </c>
      <c r="AA86">
        <v>2968</v>
      </c>
      <c r="AB86">
        <v>38</v>
      </c>
      <c r="AC86">
        <v>0</v>
      </c>
      <c r="AD86">
        <v>4</v>
      </c>
      <c r="AE86" s="9">
        <f>J86 * VLOOKUP(Sheet2!D86, '좋아요, 노출 기술통계'!$A$2:$C$9,2, FALSE) + VLOOKUP(D86,'좋아요, 노출 기술통계'!$A$2:$C$9,3,FALSE)</f>
        <v>51.710313999999997</v>
      </c>
      <c r="AF86" s="11">
        <f t="shared" si="2"/>
        <v>-0.26513693187011</v>
      </c>
      <c r="AG86" t="str">
        <f t="shared" si="3"/>
        <v/>
      </c>
      <c r="AH86" t="str">
        <f>IF(J86 &gt; ($AH$1 * VLOOKUP(D86,'좋아요, 노출 기술통계'!$A$2:$D$9,4,FALSE)), TRUE, "")</f>
        <v/>
      </c>
    </row>
    <row r="87" spans="1:34" x14ac:dyDescent="0.2">
      <c r="A87" t="s">
        <v>193</v>
      </c>
      <c r="B87" t="s">
        <v>416</v>
      </c>
      <c r="C87" s="3" t="str">
        <f>HYPERLINK(B87,A87)</f>
        <v>Travel Essentials</v>
      </c>
      <c r="D87" t="s">
        <v>241</v>
      </c>
      <c r="E87" t="s">
        <v>120</v>
      </c>
      <c r="F87" s="2" t="s">
        <v>13</v>
      </c>
      <c r="G87" s="2" t="s">
        <v>15</v>
      </c>
      <c r="H87" s="2" t="s">
        <v>43</v>
      </c>
      <c r="I87" s="2" t="s">
        <v>17</v>
      </c>
      <c r="J87" s="2">
        <v>2560</v>
      </c>
      <c r="K87" s="6">
        <v>36</v>
      </c>
      <c r="L87" s="2">
        <v>724</v>
      </c>
      <c r="M87" s="2">
        <v>92</v>
      </c>
      <c r="N87" s="2">
        <v>3.593749925494194E-2</v>
      </c>
      <c r="O87" s="2">
        <v>0</v>
      </c>
      <c r="P87" s="2">
        <v>4</v>
      </c>
      <c r="Q87" s="2">
        <v>5.156249925494194E-2</v>
      </c>
      <c r="R87" s="2" t="s">
        <v>27</v>
      </c>
      <c r="S87">
        <v>40</v>
      </c>
      <c r="T87" s="5">
        <v>45506</v>
      </c>
      <c r="U87">
        <v>132</v>
      </c>
      <c r="V87">
        <v>603.19999999999993</v>
      </c>
      <c r="W87" s="1">
        <v>5.1562499999999997E-2</v>
      </c>
      <c r="X87">
        <v>724</v>
      </c>
      <c r="Y87">
        <v>20</v>
      </c>
      <c r="Z87" s="1">
        <v>0.23562499999999997</v>
      </c>
      <c r="AA87">
        <v>2560</v>
      </c>
      <c r="AB87">
        <v>36</v>
      </c>
      <c r="AC87">
        <v>0</v>
      </c>
      <c r="AD87">
        <v>4</v>
      </c>
      <c r="AE87" s="9">
        <f>J87 * VLOOKUP(Sheet2!D87, '좋아요, 노출 기술통계'!$A$2:$C$9,2, FALSE) + VLOOKUP(D87,'좋아요, 노출 기술통계'!$A$2:$C$9,3,FALSE)</f>
        <v>44.078673999999999</v>
      </c>
      <c r="AF87" s="11">
        <f t="shared" si="2"/>
        <v>-0.18327851695357256</v>
      </c>
      <c r="AG87" t="str">
        <f t="shared" si="3"/>
        <v/>
      </c>
      <c r="AH87" t="str">
        <f>IF(J87 &gt; ($AH$1 * VLOOKUP(D87,'좋아요, 노출 기술통계'!$A$2:$D$9,4,FALSE)), TRUE, "")</f>
        <v/>
      </c>
    </row>
    <row r="88" spans="1:34" x14ac:dyDescent="0.2">
      <c r="A88" t="s">
        <v>134</v>
      </c>
      <c r="B88" t="s">
        <v>390</v>
      </c>
      <c r="C88" s="3" t="str">
        <f>HYPERLINK(B88,A88)</f>
        <v>Myth vs Truth</v>
      </c>
      <c r="D88" t="s">
        <v>164</v>
      </c>
      <c r="E88" t="s">
        <v>126</v>
      </c>
      <c r="F88" s="2" t="s">
        <v>13</v>
      </c>
      <c r="G88" s="2" t="s">
        <v>21</v>
      </c>
      <c r="H88" s="2" t="s">
        <v>93</v>
      </c>
      <c r="I88" s="2" t="s">
        <v>17</v>
      </c>
      <c r="J88" s="2">
        <v>1517</v>
      </c>
      <c r="K88" s="6">
        <v>35</v>
      </c>
      <c r="L88" s="2" t="s">
        <v>14</v>
      </c>
      <c r="M88" s="2">
        <v>23</v>
      </c>
      <c r="N88" s="2">
        <v>1.5161503106355667E-2</v>
      </c>
      <c r="O88" s="2">
        <v>0</v>
      </c>
      <c r="P88" s="2">
        <v>4</v>
      </c>
      <c r="Q88" s="2">
        <v>4.0870137512683868E-2</v>
      </c>
      <c r="R88" s="2" t="s">
        <v>14</v>
      </c>
      <c r="S88">
        <v>94</v>
      </c>
      <c r="T88" s="5">
        <v>45377</v>
      </c>
      <c r="U88">
        <v>62</v>
      </c>
      <c r="V88">
        <v>62</v>
      </c>
      <c r="W88" s="1">
        <v>4.0870138431114041E-2</v>
      </c>
      <c r="X88" t="s">
        <v>14</v>
      </c>
      <c r="Y88" t="s">
        <v>14</v>
      </c>
      <c r="Z88" s="1">
        <v>4.0870138431114041E-2</v>
      </c>
      <c r="AA88">
        <v>1517</v>
      </c>
      <c r="AB88" t="s">
        <v>273</v>
      </c>
      <c r="AC88" t="s">
        <v>169</v>
      </c>
      <c r="AD88" t="s">
        <v>170</v>
      </c>
      <c r="AE88" s="9">
        <f>J88 * VLOOKUP(Sheet2!D88, '좋아요, 노출 기술통계'!$A$2:$C$9,2, FALSE) + VLOOKUP(D88,'좋아요, 노출 기술통계'!$A$2:$C$9,3,FALSE)</f>
        <v>49.493639000000002</v>
      </c>
      <c r="AF88" s="11">
        <f t="shared" si="2"/>
        <v>-0.29283841909462349</v>
      </c>
      <c r="AG88" t="str">
        <f t="shared" si="3"/>
        <v/>
      </c>
      <c r="AH88" t="str">
        <f>IF(J88 &gt; ($AH$1 * VLOOKUP(D88,'좋아요, 노출 기술통계'!$A$2:$D$9,4,FALSE)), TRUE, "")</f>
        <v/>
      </c>
    </row>
    <row r="89" spans="1:34" x14ac:dyDescent="0.2">
      <c r="A89" t="s">
        <v>199</v>
      </c>
      <c r="B89" t="s">
        <v>417</v>
      </c>
      <c r="C89" s="3" t="str">
        <f>HYPERLINK(B89,A89)</f>
        <v>World Hepatitis Day</v>
      </c>
      <c r="D89" t="s">
        <v>164</v>
      </c>
      <c r="E89" t="s">
        <v>120</v>
      </c>
      <c r="F89" s="2" t="s">
        <v>13</v>
      </c>
      <c r="G89" s="2" t="s">
        <v>15</v>
      </c>
      <c r="H89" s="2" t="s">
        <v>46</v>
      </c>
      <c r="I89" s="2" t="s">
        <v>17</v>
      </c>
      <c r="J89" s="2">
        <v>1912</v>
      </c>
      <c r="K89" s="6">
        <v>34</v>
      </c>
      <c r="L89" s="2" t="s">
        <v>14</v>
      </c>
      <c r="M89" s="2">
        <v>47</v>
      </c>
      <c r="N89" s="2">
        <v>2.4581590667366982E-2</v>
      </c>
      <c r="O89" s="2">
        <v>0</v>
      </c>
      <c r="P89" s="2">
        <v>4</v>
      </c>
      <c r="Q89" s="2">
        <v>4.4456068426370621E-2</v>
      </c>
      <c r="R89" s="2" t="s">
        <v>14</v>
      </c>
      <c r="S89">
        <v>90</v>
      </c>
      <c r="T89" s="5">
        <v>45499</v>
      </c>
      <c r="U89">
        <v>85</v>
      </c>
      <c r="V89">
        <v>85</v>
      </c>
      <c r="W89" s="1">
        <v>4.4456066945606693E-2</v>
      </c>
      <c r="X89" t="s">
        <v>14</v>
      </c>
      <c r="Y89" t="s">
        <v>14</v>
      </c>
      <c r="Z89" s="1">
        <v>4.4456066945606693E-2</v>
      </c>
      <c r="AA89">
        <v>1912</v>
      </c>
      <c r="AB89">
        <v>34</v>
      </c>
      <c r="AC89">
        <v>0</v>
      </c>
      <c r="AD89">
        <v>4</v>
      </c>
      <c r="AE89" s="9">
        <f>J89 * VLOOKUP(Sheet2!D89, '좋아요, 노출 기술통계'!$A$2:$C$9,2, FALSE) + VLOOKUP(D89,'좋아요, 노출 기술통계'!$A$2:$C$9,3,FALSE)</f>
        <v>51.507744000000002</v>
      </c>
      <c r="AF89" s="11">
        <f t="shared" si="2"/>
        <v>-0.33990508301043043</v>
      </c>
      <c r="AG89" t="str">
        <f t="shared" si="3"/>
        <v/>
      </c>
      <c r="AH89" t="str">
        <f>IF(J89 &gt; ($AH$1 * VLOOKUP(D89,'좋아요, 노출 기술통계'!$A$2:$D$9,4,FALSE)), TRUE, "")</f>
        <v/>
      </c>
    </row>
    <row r="90" spans="1:34" x14ac:dyDescent="0.2">
      <c r="A90" t="s">
        <v>245</v>
      </c>
      <c r="B90" t="s">
        <v>418</v>
      </c>
      <c r="C90" s="3" t="str">
        <f>HYPERLINK(B90,A90)</f>
        <v>International Day of Families</v>
      </c>
      <c r="D90" t="s">
        <v>164</v>
      </c>
      <c r="E90" t="s">
        <v>120</v>
      </c>
      <c r="F90" s="2" t="s">
        <v>13</v>
      </c>
      <c r="G90" s="2" t="s">
        <v>15</v>
      </c>
      <c r="H90" s="2" t="s">
        <v>77</v>
      </c>
      <c r="I90" s="2" t="s">
        <v>17</v>
      </c>
      <c r="J90" s="2">
        <v>1865</v>
      </c>
      <c r="K90" s="6">
        <v>29</v>
      </c>
      <c r="L90" s="2" t="s">
        <v>14</v>
      </c>
      <c r="M90" s="2">
        <v>21</v>
      </c>
      <c r="N90" s="2">
        <v>1.126005407422781E-2</v>
      </c>
      <c r="O90" s="2">
        <v>0</v>
      </c>
      <c r="P90" s="2">
        <v>2</v>
      </c>
      <c r="Q90" s="2">
        <v>2.7882037684321404E-2</v>
      </c>
      <c r="R90" s="2" t="s">
        <v>14</v>
      </c>
      <c r="S90">
        <v>109</v>
      </c>
      <c r="T90" s="5">
        <v>45422</v>
      </c>
      <c r="U90">
        <v>52</v>
      </c>
      <c r="V90">
        <v>52</v>
      </c>
      <c r="W90" s="1">
        <v>2.7882037533512063E-2</v>
      </c>
      <c r="X90" t="s">
        <v>14</v>
      </c>
      <c r="Y90" t="s">
        <v>14</v>
      </c>
      <c r="Z90" s="1">
        <v>2.7882037533512063E-2</v>
      </c>
      <c r="AA90">
        <v>1865</v>
      </c>
      <c r="AB90" t="s">
        <v>244</v>
      </c>
      <c r="AC90" t="s">
        <v>140</v>
      </c>
      <c r="AD90" t="s">
        <v>237</v>
      </c>
      <c r="AE90" s="9">
        <f>J90 * VLOOKUP(Sheet2!D90, '좋아요, 노출 기술통계'!$A$2:$C$9,2, FALSE) + VLOOKUP(D90,'좋아요, 노출 기술통계'!$A$2:$C$9,3,FALSE)</f>
        <v>51.268091000000005</v>
      </c>
      <c r="AF90" s="11">
        <f t="shared" si="2"/>
        <v>-0.43434601456098698</v>
      </c>
      <c r="AG90" t="str">
        <f t="shared" si="3"/>
        <v/>
      </c>
      <c r="AH90" t="str">
        <f>IF(J90 &gt; ($AH$1 * VLOOKUP(D90,'좋아요, 노출 기술통계'!$A$2:$D$9,4,FALSE)), TRUE, "")</f>
        <v/>
      </c>
    </row>
    <row r="91" spans="1:34" x14ac:dyDescent="0.2">
      <c r="A91" t="s">
        <v>134</v>
      </c>
      <c r="B91" t="s">
        <v>390</v>
      </c>
      <c r="C91" s="3" t="str">
        <f>HYPERLINK(B91,A91)</f>
        <v>Myth vs Truth</v>
      </c>
      <c r="D91" t="s">
        <v>164</v>
      </c>
      <c r="E91" t="s">
        <v>126</v>
      </c>
      <c r="F91" s="2" t="s">
        <v>13</v>
      </c>
      <c r="G91" s="2" t="s">
        <v>21</v>
      </c>
      <c r="H91" s="2" t="s">
        <v>78</v>
      </c>
      <c r="I91" s="2" t="s">
        <v>17</v>
      </c>
      <c r="J91" s="2">
        <v>2868</v>
      </c>
      <c r="K91" s="6">
        <v>29</v>
      </c>
      <c r="L91" s="2" t="s">
        <v>14</v>
      </c>
      <c r="M91" s="2">
        <v>54</v>
      </c>
      <c r="N91" s="2">
        <v>1.8828451633453369E-2</v>
      </c>
      <c r="O91" s="2">
        <v>2</v>
      </c>
      <c r="P91" s="2">
        <v>4</v>
      </c>
      <c r="Q91" s="2">
        <v>3.1032077968120575E-2</v>
      </c>
      <c r="R91" s="2" t="s">
        <v>14</v>
      </c>
      <c r="S91">
        <v>105</v>
      </c>
      <c r="T91" s="5">
        <v>45420</v>
      </c>
      <c r="U91">
        <v>89</v>
      </c>
      <c r="V91">
        <v>89</v>
      </c>
      <c r="W91" s="1">
        <v>3.1032078103207811E-2</v>
      </c>
      <c r="X91" t="s">
        <v>14</v>
      </c>
      <c r="Y91" t="s">
        <v>14</v>
      </c>
      <c r="Z91" s="1">
        <v>3.1032078103207811E-2</v>
      </c>
      <c r="AA91">
        <v>2868</v>
      </c>
      <c r="AB91" t="s">
        <v>246</v>
      </c>
      <c r="AC91" t="s">
        <v>247</v>
      </c>
      <c r="AD91" t="s">
        <v>133</v>
      </c>
      <c r="AE91" s="9">
        <f>J91 * VLOOKUP(Sheet2!D91, '좋아요, 노출 기술통계'!$A$2:$C$9,2, FALSE) + VLOOKUP(D91,'좋아요, 노출 기술통계'!$A$2:$C$9,3,FALSE)</f>
        <v>56.382388000000006</v>
      </c>
      <c r="AF91" s="11">
        <f t="shared" si="2"/>
        <v>-0.48565498857551059</v>
      </c>
      <c r="AG91" t="str">
        <f t="shared" si="3"/>
        <v/>
      </c>
      <c r="AH91" t="b">
        <f>IF(J91 &gt; ($AH$1 * VLOOKUP(D91,'좋아요, 노출 기술통계'!$A$2:$D$9,4,FALSE)), TRUE, "")</f>
        <v>1</v>
      </c>
    </row>
    <row r="92" spans="1:34" x14ac:dyDescent="0.2">
      <c r="A92" t="s">
        <v>282</v>
      </c>
      <c r="B92" t="s">
        <v>419</v>
      </c>
      <c r="C92" s="3" t="str">
        <f>HYPERLINK(B92,A92)</f>
        <v>App ‘SKON’ Wins iF Design Award 2024</v>
      </c>
      <c r="D92" t="s">
        <v>128</v>
      </c>
      <c r="E92" t="s">
        <v>129</v>
      </c>
      <c r="F92" s="2" t="s">
        <v>13</v>
      </c>
      <c r="G92" s="2" t="s">
        <v>19</v>
      </c>
      <c r="H92" s="2" t="s">
        <v>98</v>
      </c>
      <c r="I92" s="2" t="s">
        <v>17</v>
      </c>
      <c r="J92" s="2">
        <v>1749</v>
      </c>
      <c r="K92" s="6">
        <v>28</v>
      </c>
      <c r="L92" s="2" t="s">
        <v>14</v>
      </c>
      <c r="M92" s="2">
        <v>23</v>
      </c>
      <c r="N92" s="2">
        <v>1.3150371611118317E-2</v>
      </c>
      <c r="O92" s="2">
        <v>0</v>
      </c>
      <c r="P92" s="2">
        <v>2</v>
      </c>
      <c r="Q92" s="2">
        <v>3.0303031206130981E-2</v>
      </c>
      <c r="R92" s="2" t="s">
        <v>14</v>
      </c>
      <c r="S92">
        <v>107</v>
      </c>
      <c r="T92" s="5">
        <v>45358</v>
      </c>
      <c r="U92">
        <v>53</v>
      </c>
      <c r="V92">
        <v>53</v>
      </c>
      <c r="W92" s="1">
        <v>3.0303030303030304E-2</v>
      </c>
      <c r="X92" t="s">
        <v>14</v>
      </c>
      <c r="Y92" t="s">
        <v>14</v>
      </c>
      <c r="Z92" s="1">
        <v>3.0303030303030304E-2</v>
      </c>
      <c r="AA92">
        <v>1749</v>
      </c>
      <c r="AB92">
        <v>28</v>
      </c>
      <c r="AC92">
        <v>0</v>
      </c>
      <c r="AD92">
        <v>2</v>
      </c>
      <c r="AE92" s="9">
        <f>J92 * VLOOKUP(Sheet2!D92, '좋아요, 노출 기술통계'!$A$2:$C$9,2, FALSE) + VLOOKUP(D92,'좋아요, 노출 기술통계'!$A$2:$C$9,3,FALSE)</f>
        <v>27.004272</v>
      </c>
      <c r="AF92" s="11">
        <f t="shared" si="2"/>
        <v>3.6872980689869994E-2</v>
      </c>
      <c r="AG92" t="str">
        <f t="shared" si="3"/>
        <v/>
      </c>
      <c r="AH92" t="str">
        <f>IF(J92 &gt; ($AH$1 * VLOOKUP(D92,'좋아요, 노출 기술통계'!$A$2:$D$9,4,FALSE)), TRUE, "")</f>
        <v/>
      </c>
    </row>
    <row r="93" spans="1:34" x14ac:dyDescent="0.2">
      <c r="A93" t="s">
        <v>134</v>
      </c>
      <c r="B93" t="s">
        <v>390</v>
      </c>
      <c r="C93" s="3" t="str">
        <f>HYPERLINK(B93,A93)</f>
        <v>Myth vs Truth</v>
      </c>
      <c r="D93" t="s">
        <v>164</v>
      </c>
      <c r="E93" t="s">
        <v>126</v>
      </c>
      <c r="F93" s="2" t="s">
        <v>13</v>
      </c>
      <c r="G93" s="2" t="s">
        <v>21</v>
      </c>
      <c r="H93" s="2" t="s">
        <v>47</v>
      </c>
      <c r="I93" s="2" t="s">
        <v>17</v>
      </c>
      <c r="J93" s="2">
        <v>2076</v>
      </c>
      <c r="K93" s="6">
        <v>25</v>
      </c>
      <c r="L93" s="2" t="s">
        <v>14</v>
      </c>
      <c r="M93" s="2">
        <v>48</v>
      </c>
      <c r="N93" s="2">
        <v>2.3121386766433716E-2</v>
      </c>
      <c r="O93" s="2">
        <v>0</v>
      </c>
      <c r="P93" s="2">
        <v>4</v>
      </c>
      <c r="Q93" s="2">
        <v>3.7090558558702469E-2</v>
      </c>
      <c r="R93" s="2" t="s">
        <v>14</v>
      </c>
      <c r="S93">
        <v>98</v>
      </c>
      <c r="T93" s="5">
        <v>45498</v>
      </c>
      <c r="U93">
        <v>77</v>
      </c>
      <c r="V93">
        <v>77</v>
      </c>
      <c r="W93" s="1">
        <v>3.7090558766859343E-2</v>
      </c>
      <c r="X93" t="s">
        <v>14</v>
      </c>
      <c r="Y93" t="s">
        <v>14</v>
      </c>
      <c r="Z93" s="1">
        <v>3.7090558766859343E-2</v>
      </c>
      <c r="AA93">
        <v>2076</v>
      </c>
      <c r="AB93" t="s">
        <v>200</v>
      </c>
      <c r="AC93" t="s">
        <v>169</v>
      </c>
      <c r="AD93" t="s">
        <v>170</v>
      </c>
      <c r="AE93" s="9">
        <f>J93 * VLOOKUP(Sheet2!D93, '좋아요, 노출 기술통계'!$A$2:$C$9,2, FALSE) + VLOOKUP(D93,'좋아요, 노출 기술통계'!$A$2:$C$9,3,FALSE)</f>
        <v>52.343980000000002</v>
      </c>
      <c r="AF93" s="11">
        <f t="shared" si="2"/>
        <v>-0.52239015833339386</v>
      </c>
      <c r="AG93" t="str">
        <f t="shared" si="3"/>
        <v/>
      </c>
      <c r="AH93" t="str">
        <f>IF(J93 &gt; ($AH$1 * VLOOKUP(D93,'좋아요, 노출 기술통계'!$A$2:$D$9,4,FALSE)), TRUE, "")</f>
        <v/>
      </c>
    </row>
    <row r="94" spans="1:34" x14ac:dyDescent="0.2">
      <c r="A94" t="s">
        <v>313</v>
      </c>
      <c r="B94" t="s">
        <v>420</v>
      </c>
      <c r="C94" s="3" t="str">
        <f>HYPERLINK(B94,A94)</f>
        <v>Miconceptions in Cold and Flu</v>
      </c>
      <c r="D94" t="s">
        <v>143</v>
      </c>
      <c r="E94" t="s">
        <v>126</v>
      </c>
      <c r="F94" s="2" t="s">
        <v>13</v>
      </c>
      <c r="G94" s="2" t="s">
        <v>15</v>
      </c>
      <c r="H94" s="2" t="s">
        <v>112</v>
      </c>
      <c r="I94" s="2" t="s">
        <v>17</v>
      </c>
      <c r="J94" s="2">
        <v>4914</v>
      </c>
      <c r="K94" s="6">
        <v>24</v>
      </c>
      <c r="L94" s="2" t="s">
        <v>14</v>
      </c>
      <c r="M94" s="2">
        <v>144</v>
      </c>
      <c r="N94" s="2">
        <v>2.9304029420018196E-2</v>
      </c>
      <c r="O94" s="2">
        <v>0</v>
      </c>
      <c r="P94" s="2">
        <v>0</v>
      </c>
      <c r="Q94" s="2">
        <v>3.4188035875558853E-2</v>
      </c>
      <c r="R94" s="2" t="s">
        <v>14</v>
      </c>
      <c r="S94">
        <v>100</v>
      </c>
      <c r="T94" s="5">
        <v>45301</v>
      </c>
      <c r="U94">
        <v>168</v>
      </c>
      <c r="V94">
        <v>168</v>
      </c>
      <c r="W94" s="1">
        <v>3.4188034188034191E-2</v>
      </c>
      <c r="X94" t="s">
        <v>14</v>
      </c>
      <c r="Y94" t="s">
        <v>14</v>
      </c>
      <c r="Z94" s="1">
        <v>3.4188034188034191E-2</v>
      </c>
      <c r="AA94">
        <v>4914</v>
      </c>
      <c r="AB94">
        <v>24</v>
      </c>
      <c r="AC94">
        <v>0</v>
      </c>
      <c r="AD94">
        <v>0</v>
      </c>
      <c r="AE94" s="9">
        <f>J94 * VLOOKUP(Sheet2!D94, '좋아요, 노출 기술통계'!$A$2:$C$9,2, FALSE) + VLOOKUP(D94,'좋아요, 노출 기술통계'!$A$2:$C$9,3,FALSE)</f>
        <v>80.199017999999995</v>
      </c>
      <c r="AF94" s="11">
        <f t="shared" si="2"/>
        <v>-0.7007444654746271</v>
      </c>
      <c r="AG94" t="str">
        <f t="shared" si="3"/>
        <v/>
      </c>
      <c r="AH94" t="b">
        <f>IF(J94 &gt; ($AH$1 * VLOOKUP(D94,'좋아요, 노출 기술통계'!$A$2:$D$9,4,FALSE)), TRUE, "")</f>
        <v>1</v>
      </c>
    </row>
    <row r="95" spans="1:34" x14ac:dyDescent="0.2">
      <c r="A95" t="s">
        <v>226</v>
      </c>
      <c r="B95" t="s">
        <v>421</v>
      </c>
      <c r="C95" s="3" t="str">
        <f>HYPERLINK(B95,A95)</f>
        <v>20K Followers</v>
      </c>
      <c r="D95" t="s">
        <v>172</v>
      </c>
      <c r="E95" t="s">
        <v>129</v>
      </c>
      <c r="F95" s="2" t="s">
        <v>13</v>
      </c>
      <c r="G95" s="2" t="s">
        <v>21</v>
      </c>
      <c r="H95" s="2" t="s">
        <v>64</v>
      </c>
      <c r="I95" s="2" t="s">
        <v>17</v>
      </c>
      <c r="J95" s="2">
        <v>4579</v>
      </c>
      <c r="K95" s="6">
        <v>21</v>
      </c>
      <c r="L95" s="2" t="s">
        <v>14</v>
      </c>
      <c r="M95" s="2">
        <v>117</v>
      </c>
      <c r="N95" s="2">
        <v>2.5551430881023407E-2</v>
      </c>
      <c r="O95" s="2">
        <v>1</v>
      </c>
      <c r="P95" s="2">
        <v>0</v>
      </c>
      <c r="Q95" s="2">
        <v>3.0355973169207573E-2</v>
      </c>
      <c r="R95" s="2" t="s">
        <v>14</v>
      </c>
      <c r="S95">
        <v>106</v>
      </c>
      <c r="T95" s="5">
        <v>45460</v>
      </c>
      <c r="U95">
        <v>139</v>
      </c>
      <c r="V95">
        <v>139</v>
      </c>
      <c r="W95" s="1">
        <v>3.0355972919851495E-2</v>
      </c>
      <c r="X95" t="s">
        <v>14</v>
      </c>
      <c r="Y95" t="s">
        <v>14</v>
      </c>
      <c r="Z95" s="1">
        <v>3.0355972919851495E-2</v>
      </c>
      <c r="AA95">
        <v>4579</v>
      </c>
      <c r="AB95">
        <v>21</v>
      </c>
      <c r="AC95">
        <v>1</v>
      </c>
      <c r="AD95">
        <v>0</v>
      </c>
      <c r="AE95" s="9">
        <f>J95 * VLOOKUP(Sheet2!D95, '좋아요, 노출 기술통계'!$A$2:$C$9,2, FALSE) + VLOOKUP(D95,'좋아요, 노출 기술통계'!$A$2:$C$9,3,FALSE)</f>
        <v>16.861551000000002</v>
      </c>
      <c r="AF95" s="11">
        <f t="shared" si="2"/>
        <v>0.24543703008104045</v>
      </c>
      <c r="AG95" t="str">
        <f t="shared" si="3"/>
        <v/>
      </c>
      <c r="AH95" t="b">
        <f>IF(J95 &gt; ($AH$1 * VLOOKUP(D95,'좋아요, 노출 기술통계'!$A$2:$D$9,4,FALSE)), TRUE, "")</f>
        <v>1</v>
      </c>
    </row>
    <row r="96" spans="1:34" x14ac:dyDescent="0.2">
      <c r="A96" t="s">
        <v>134</v>
      </c>
      <c r="B96" t="s">
        <v>390</v>
      </c>
      <c r="C96" s="3" t="str">
        <f>HYPERLINK(B96,A96)</f>
        <v>Myth vs Truth</v>
      </c>
      <c r="D96" t="s">
        <v>164</v>
      </c>
      <c r="E96" t="s">
        <v>126</v>
      </c>
      <c r="F96" s="2" t="s">
        <v>13</v>
      </c>
      <c r="G96" s="2" t="s">
        <v>21</v>
      </c>
      <c r="H96" s="2" t="s">
        <v>83</v>
      </c>
      <c r="I96" s="2" t="s">
        <v>17</v>
      </c>
      <c r="J96" s="2">
        <v>4008</v>
      </c>
      <c r="K96" s="6">
        <v>18</v>
      </c>
      <c r="L96" s="2" t="s">
        <v>14</v>
      </c>
      <c r="M96" s="2">
        <v>77</v>
      </c>
      <c r="N96" s="2">
        <v>1.9211577251553535E-2</v>
      </c>
      <c r="O96" s="2">
        <v>0</v>
      </c>
      <c r="P96" s="2">
        <v>20</v>
      </c>
      <c r="Q96" s="2">
        <v>2.8692614287137985E-2</v>
      </c>
      <c r="R96" s="2" t="s">
        <v>14</v>
      </c>
      <c r="S96">
        <v>108</v>
      </c>
      <c r="T96" s="5">
        <v>45406</v>
      </c>
      <c r="U96">
        <v>115</v>
      </c>
      <c r="V96">
        <v>115</v>
      </c>
      <c r="W96" s="1">
        <v>2.869261477045908E-2</v>
      </c>
      <c r="X96" t="s">
        <v>14</v>
      </c>
      <c r="Y96" t="s">
        <v>14</v>
      </c>
      <c r="Z96" s="1">
        <v>2.869261477045908E-2</v>
      </c>
      <c r="AA96">
        <v>4008</v>
      </c>
      <c r="AB96" t="s">
        <v>255</v>
      </c>
      <c r="AC96" t="s">
        <v>256</v>
      </c>
      <c r="AD96" t="s">
        <v>257</v>
      </c>
      <c r="AE96" s="9">
        <f>J96 * VLOOKUP(Sheet2!D96, '좋아요, 노출 기술통계'!$A$2:$C$9,2, FALSE) + VLOOKUP(D96,'좋아요, 노출 기술통계'!$A$2:$C$9,3,FALSE)</f>
        <v>62.195248000000007</v>
      </c>
      <c r="AF96" s="11">
        <f t="shared" si="2"/>
        <v>-0.71058882183410543</v>
      </c>
      <c r="AG96" t="str">
        <f t="shared" si="3"/>
        <v/>
      </c>
      <c r="AH96" t="b">
        <f>IF(J96 &gt; ($AH$1 * VLOOKUP(D96,'좋아요, 노출 기술통계'!$A$2:$D$9,4,FALSE)), TRUE, "")</f>
        <v>1</v>
      </c>
    </row>
    <row r="97" spans="1:34" x14ac:dyDescent="0.2">
      <c r="A97" t="s">
        <v>171</v>
      </c>
      <c r="B97" t="s">
        <v>422</v>
      </c>
      <c r="C97" s="3" t="str">
        <f>HYPERLINK(B97,A97)</f>
        <v xml:space="preserve">COVID 19 </v>
      </c>
      <c r="D97" t="s">
        <v>172</v>
      </c>
      <c r="E97" t="s">
        <v>126</v>
      </c>
      <c r="F97" s="2" t="s">
        <v>13</v>
      </c>
      <c r="G97" s="2" t="s">
        <v>21</v>
      </c>
      <c r="H97" s="2" t="s">
        <v>33</v>
      </c>
      <c r="I97" s="2" t="s">
        <v>17</v>
      </c>
      <c r="J97" s="2">
        <v>5202</v>
      </c>
      <c r="K97" s="6">
        <v>17</v>
      </c>
      <c r="L97" s="2" t="s">
        <v>14</v>
      </c>
      <c r="M97" s="2">
        <v>107</v>
      </c>
      <c r="N97" s="2">
        <v>2.0569011569023132E-2</v>
      </c>
      <c r="O97" s="2">
        <v>0</v>
      </c>
      <c r="P97" s="2">
        <v>1</v>
      </c>
      <c r="Q97" s="2">
        <v>2.4029219523072243E-2</v>
      </c>
      <c r="R97" s="2" t="s">
        <v>14</v>
      </c>
      <c r="S97">
        <v>110</v>
      </c>
      <c r="T97" s="5">
        <v>45538</v>
      </c>
      <c r="U97">
        <v>125</v>
      </c>
      <c r="V97">
        <v>125</v>
      </c>
      <c r="W97" s="1">
        <v>2.4029219530949636E-2</v>
      </c>
      <c r="X97" t="s">
        <v>14</v>
      </c>
      <c r="Y97" t="s">
        <v>14</v>
      </c>
      <c r="Z97" s="1">
        <v>2.4029219530949636E-2</v>
      </c>
      <c r="AA97">
        <v>5202</v>
      </c>
      <c r="AB97">
        <v>17</v>
      </c>
      <c r="AC97">
        <v>0</v>
      </c>
      <c r="AD97">
        <v>1</v>
      </c>
      <c r="AE97" s="9">
        <f>J97 * VLOOKUP(Sheet2!D97, '좋아요, 노출 기술통계'!$A$2:$C$9,2, FALSE) + VLOOKUP(D97,'좋아요, 노출 기술통계'!$A$2:$C$9,3,FALSE)</f>
        <v>19.306203</v>
      </c>
      <c r="AF97" s="11">
        <f t="shared" si="2"/>
        <v>-0.11945399103075838</v>
      </c>
      <c r="AG97" t="str">
        <f t="shared" si="3"/>
        <v/>
      </c>
      <c r="AH97" t="b">
        <f>IF(J97 &gt; ($AH$1 * VLOOKUP(D97,'좋아요, 노출 기술통계'!$A$2:$D$9,4,FALSE)), TRUE, "")</f>
        <v>1</v>
      </c>
    </row>
    <row r="98" spans="1:34" x14ac:dyDescent="0.2">
      <c r="A98" t="s">
        <v>302</v>
      </c>
      <c r="B98" t="s">
        <v>423</v>
      </c>
      <c r="C98" s="3" t="str">
        <f>HYPERLINK(B98,A98)</f>
        <v>How much did vaccination decrease the severity of the COVID-19 Pandemic?</v>
      </c>
      <c r="D98" t="s">
        <v>172</v>
      </c>
      <c r="E98" t="s">
        <v>126</v>
      </c>
      <c r="F98" s="2" t="s">
        <v>13</v>
      </c>
      <c r="G98" s="2" t="s">
        <v>15</v>
      </c>
      <c r="H98" s="2" t="s">
        <v>107</v>
      </c>
      <c r="I98" s="2" t="s">
        <v>17</v>
      </c>
      <c r="J98" s="2">
        <v>4593</v>
      </c>
      <c r="K98" s="6">
        <v>17</v>
      </c>
      <c r="L98" s="2" t="s">
        <v>14</v>
      </c>
      <c r="M98" s="2">
        <v>134</v>
      </c>
      <c r="N98" s="2">
        <v>2.9174830764532089E-2</v>
      </c>
      <c r="O98" s="2">
        <v>0</v>
      </c>
      <c r="P98" s="2">
        <v>3</v>
      </c>
      <c r="Q98" s="2">
        <v>3.3529285341501236E-2</v>
      </c>
      <c r="R98" s="2" t="s">
        <v>14</v>
      </c>
      <c r="S98">
        <v>101</v>
      </c>
      <c r="T98" s="5">
        <v>45323</v>
      </c>
      <c r="U98">
        <v>154</v>
      </c>
      <c r="V98">
        <v>154</v>
      </c>
      <c r="W98" s="1">
        <v>3.3529283692575657E-2</v>
      </c>
      <c r="X98" t="s">
        <v>14</v>
      </c>
      <c r="Y98" t="s">
        <v>14</v>
      </c>
      <c r="Z98" s="1">
        <v>3.3529283692575657E-2</v>
      </c>
      <c r="AA98">
        <v>4593</v>
      </c>
      <c r="AB98">
        <v>17</v>
      </c>
      <c r="AC98">
        <v>0</v>
      </c>
      <c r="AD98">
        <v>3</v>
      </c>
      <c r="AE98" s="9">
        <f>J98 * VLOOKUP(Sheet2!D98, '좋아요, 노출 기술통계'!$A$2:$C$9,2, FALSE) + VLOOKUP(D98,'좋아요, 노출 기술통계'!$A$2:$C$9,3,FALSE)</f>
        <v>16.916487</v>
      </c>
      <c r="AF98" s="11">
        <f t="shared" si="2"/>
        <v>4.9367814960634693E-3</v>
      </c>
      <c r="AG98" t="str">
        <f t="shared" si="3"/>
        <v/>
      </c>
      <c r="AH98" t="b">
        <f>IF(J98 &gt; ($AH$1 * VLOOKUP(D98,'좋아요, 노출 기술통계'!$A$2:$D$9,4,FALSE)), TRUE, "")</f>
        <v>1</v>
      </c>
    </row>
    <row r="99" spans="1:34" x14ac:dyDescent="0.2">
      <c r="A99" t="s">
        <v>287</v>
      </c>
      <c r="B99" t="s">
        <v>424</v>
      </c>
      <c r="C99" s="3" t="str">
        <f>HYPERLINK(B99,A99)</f>
        <v>International Women’s day</v>
      </c>
      <c r="D99" t="s">
        <v>172</v>
      </c>
      <c r="E99" t="s">
        <v>120</v>
      </c>
      <c r="F99" s="2" t="s">
        <v>13</v>
      </c>
      <c r="G99" s="2" t="s">
        <v>15</v>
      </c>
      <c r="H99" s="2" t="s">
        <v>100</v>
      </c>
      <c r="I99" s="2" t="s">
        <v>17</v>
      </c>
      <c r="J99" s="2">
        <v>3826</v>
      </c>
      <c r="K99" s="6">
        <v>12</v>
      </c>
      <c r="L99" s="2" t="s">
        <v>14</v>
      </c>
      <c r="M99" s="2">
        <v>67</v>
      </c>
      <c r="N99" s="2">
        <v>1.751176081597805E-2</v>
      </c>
      <c r="O99" s="2">
        <v>0</v>
      </c>
      <c r="P99" s="2">
        <v>0</v>
      </c>
      <c r="Q99" s="2">
        <v>2.0648196339607239E-2</v>
      </c>
      <c r="R99" s="2" t="s">
        <v>14</v>
      </c>
      <c r="S99">
        <v>111</v>
      </c>
      <c r="T99" s="5">
        <v>45351</v>
      </c>
      <c r="U99">
        <v>79</v>
      </c>
      <c r="V99">
        <v>79</v>
      </c>
      <c r="W99" s="1">
        <v>2.0648196549921588E-2</v>
      </c>
      <c r="X99" t="s">
        <v>14</v>
      </c>
      <c r="Y99" t="s">
        <v>14</v>
      </c>
      <c r="Z99" s="1">
        <v>2.0648196549921588E-2</v>
      </c>
      <c r="AA99">
        <v>3826</v>
      </c>
      <c r="AB99">
        <v>12</v>
      </c>
      <c r="AC99">
        <v>0</v>
      </c>
      <c r="AD99">
        <v>0</v>
      </c>
      <c r="AE99" s="9">
        <f>J99 * VLOOKUP(Sheet2!D99, '좋아요, 노출 기술통계'!$A$2:$C$9,2, FALSE) + VLOOKUP(D99,'좋아요, 노출 기술통계'!$A$2:$C$9,3,FALSE)</f>
        <v>13.906779</v>
      </c>
      <c r="AF99" s="11">
        <f t="shared" si="2"/>
        <v>-0.13711147635264787</v>
      </c>
      <c r="AG99" t="str">
        <f t="shared" si="3"/>
        <v/>
      </c>
      <c r="AH99" t="str">
        <f>IF(J99 &gt; ($AH$1 * VLOOKUP(D99,'좋아요, 노출 기술통계'!$A$2:$D$9,4,FALSE)), TRUE, 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C819-CBBC-43DF-8629-F202CBAC4BE8}">
  <dimension ref="A1:D9"/>
  <sheetViews>
    <sheetView workbookViewId="0">
      <selection activeCell="O9" sqref="O9"/>
    </sheetView>
  </sheetViews>
  <sheetFormatPr defaultRowHeight="16.5" x14ac:dyDescent="0.3"/>
  <cols>
    <col min="1" max="1" width="15.875" bestFit="1" customWidth="1"/>
    <col min="2" max="2" width="13" bestFit="1" customWidth="1"/>
    <col min="3" max="3" width="11.375" bestFit="1" customWidth="1"/>
    <col min="4" max="4" width="12.75" bestFit="1" customWidth="1"/>
  </cols>
  <sheetData>
    <row r="1" spans="1:4" x14ac:dyDescent="0.3">
      <c r="A1" s="15" t="s">
        <v>330</v>
      </c>
      <c r="B1" s="16" t="s">
        <v>433</v>
      </c>
      <c r="C1" s="16" t="s">
        <v>434</v>
      </c>
      <c r="D1" s="17" t="s">
        <v>435</v>
      </c>
    </row>
    <row r="2" spans="1:4" x14ac:dyDescent="0.3">
      <c r="A2" s="18" t="s">
        <v>164</v>
      </c>
      <c r="B2" s="14">
        <v>5.0990000000000002E-3</v>
      </c>
      <c r="C2" s="14">
        <v>41.758456000000002</v>
      </c>
      <c r="D2" s="19">
        <v>2772.793103</v>
      </c>
    </row>
    <row r="3" spans="1:4" x14ac:dyDescent="0.3">
      <c r="A3" s="18" t="s">
        <v>426</v>
      </c>
      <c r="B3" s="14">
        <v>9.7850000000000003E-3</v>
      </c>
      <c r="C3" s="14">
        <v>61.513314999999999</v>
      </c>
      <c r="D3" s="19">
        <v>4150.5</v>
      </c>
    </row>
    <row r="4" spans="1:4" x14ac:dyDescent="0.3">
      <c r="A4" s="7" t="s">
        <v>128</v>
      </c>
      <c r="B4" s="14">
        <v>2.1557E-2</v>
      </c>
      <c r="C4" s="14">
        <v>-10.698921</v>
      </c>
      <c r="D4" s="19">
        <v>5599.4444439999997</v>
      </c>
    </row>
    <row r="5" spans="1:4" x14ac:dyDescent="0.3">
      <c r="A5" s="18" t="s">
        <v>332</v>
      </c>
      <c r="B5" s="14">
        <v>9.5650000000000006E-3</v>
      </c>
      <c r="C5" s="14">
        <v>58.916134</v>
      </c>
      <c r="D5" s="19">
        <v>7084.8461539999998</v>
      </c>
    </row>
    <row r="6" spans="1:4" x14ac:dyDescent="0.3">
      <c r="A6" s="18" t="s">
        <v>143</v>
      </c>
      <c r="B6" s="14">
        <v>1.0222E-2</v>
      </c>
      <c r="C6" s="14">
        <v>29.968109999999999</v>
      </c>
      <c r="D6" s="19">
        <v>4112.0588239999997</v>
      </c>
    </row>
    <row r="7" spans="1:4" x14ac:dyDescent="0.3">
      <c r="A7" s="18" t="s">
        <v>147</v>
      </c>
      <c r="B7" s="14">
        <v>1.3873E-2</v>
      </c>
      <c r="C7" s="14">
        <v>15.358002000000001</v>
      </c>
      <c r="D7" s="19">
        <v>4911.8</v>
      </c>
    </row>
    <row r="8" spans="1:4" x14ac:dyDescent="0.3">
      <c r="A8" s="7" t="s">
        <v>172</v>
      </c>
      <c r="B8" s="14">
        <v>3.9240000000000004E-3</v>
      </c>
      <c r="C8" s="14">
        <v>-1.1064449999999999</v>
      </c>
      <c r="D8" s="19">
        <v>4550</v>
      </c>
    </row>
    <row r="9" spans="1:4" ht="17.25" thickBot="1" x14ac:dyDescent="0.35">
      <c r="A9" s="20" t="s">
        <v>241</v>
      </c>
      <c r="B9" s="21">
        <v>1.8704999999999999E-2</v>
      </c>
      <c r="C9" s="21">
        <v>-3.8061259999999999</v>
      </c>
      <c r="D9" s="22">
        <v>3179.583333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오가닉 로우데이터 사본</vt:lpstr>
      <vt:lpstr>Sheet2</vt:lpstr>
      <vt:lpstr>좋아요, 노출 기술통계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Young Lee</dc:creator>
  <cp:lastModifiedBy>Joon Young Lee</cp:lastModifiedBy>
  <dcterms:created xsi:type="dcterms:W3CDTF">2024-11-03T08:11:26Z</dcterms:created>
  <dcterms:modified xsi:type="dcterms:W3CDTF">2024-11-03T13:37:00Z</dcterms:modified>
</cp:coreProperties>
</file>