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USER\Desktop\[SK Innovation]\01. 일일보고서\"/>
    </mc:Choice>
  </mc:AlternateContent>
  <xr:revisionPtr revIDLastSave="0" documentId="13_ncr:1_{0B6BE877-3C8C-4C20-8A33-FC454D1B3AB9}" xr6:coauthVersionLast="47" xr6:coauthVersionMax="47" xr10:uidLastSave="{00000000-0000-0000-0000-000000000000}"/>
  <bookViews>
    <workbookView xWindow="780" yWindow="780" windowWidth="21600" windowHeight="11295"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4" i="1" l="1"/>
  <c r="G1254" i="1"/>
  <c r="D1255" i="1"/>
  <c r="G1255" i="1"/>
  <c r="D1253" i="1"/>
  <c r="G1253" i="1"/>
  <c r="D1252" i="1"/>
  <c r="G1252" i="1"/>
  <c r="D1250" i="1"/>
  <c r="G1250" i="1"/>
  <c r="D1251" i="1"/>
  <c r="G1251" i="1"/>
  <c r="D1249" i="1"/>
  <c r="G1249" i="1"/>
  <c r="D1246" i="1"/>
  <c r="G1246" i="1"/>
  <c r="D1247" i="1"/>
  <c r="G1247" i="1"/>
  <c r="D1248" i="1"/>
  <c r="G1248" i="1"/>
  <c r="D1244" i="1"/>
  <c r="G1244" i="1"/>
  <c r="D1245" i="1"/>
  <c r="G1245" i="1"/>
  <c r="D1242" i="1"/>
  <c r="G1242" i="1"/>
  <c r="D1243" i="1"/>
  <c r="G1243" i="1"/>
  <c r="D1240" i="1"/>
  <c r="G1240" i="1"/>
  <c r="D1241" i="1"/>
  <c r="G1241" i="1"/>
  <c r="D1239" i="1"/>
  <c r="G1239" i="1"/>
  <c r="D1238" i="1"/>
  <c r="G1238" i="1"/>
  <c r="D1237" i="1"/>
  <c r="G1237" i="1"/>
  <c r="D1236" i="1"/>
  <c r="G1236" i="1"/>
  <c r="D1235" i="1"/>
  <c r="G1235" i="1"/>
  <c r="D1233" i="1"/>
  <c r="G1233" i="1"/>
  <c r="D1234" i="1"/>
  <c r="G1234" i="1"/>
  <c r="D1232" i="1"/>
  <c r="G1232" i="1"/>
  <c r="D1231" i="1"/>
  <c r="G1231" i="1"/>
  <c r="D1230" i="1"/>
  <c r="G1230" i="1"/>
  <c r="D1226" i="1"/>
  <c r="G1226" i="1"/>
  <c r="D1227" i="1"/>
  <c r="G1227" i="1"/>
  <c r="D1228" i="1"/>
  <c r="G1228" i="1"/>
  <c r="D1229" i="1"/>
  <c r="G1229" i="1"/>
  <c r="D1225" i="1"/>
  <c r="G1225" i="1"/>
  <c r="G1224" i="1"/>
  <c r="D1224" i="1"/>
  <c r="D1223" i="1"/>
  <c r="G1223" i="1"/>
  <c r="D1222" i="1"/>
  <c r="G1222" i="1"/>
  <c r="D1218" i="1"/>
  <c r="G1218" i="1"/>
  <c r="D1219" i="1"/>
  <c r="G1219" i="1"/>
  <c r="D1220" i="1"/>
  <c r="G1220" i="1"/>
  <c r="D1221" i="1"/>
  <c r="G1221" i="1"/>
  <c r="D1217" i="1"/>
  <c r="G1217" i="1"/>
  <c r="D1216" i="1"/>
  <c r="G1216" i="1"/>
  <c r="D1215" i="1"/>
  <c r="G1215" i="1"/>
  <c r="D1214" i="1"/>
  <c r="G1214" i="1"/>
  <c r="D1211" i="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52" i="1" l="1"/>
  <c r="J1253" i="1"/>
  <c r="J1254" i="1"/>
  <c r="J1255" i="1"/>
  <c r="J1249" i="1"/>
  <c r="J1250" i="1"/>
  <c r="J1251" i="1"/>
  <c r="J1248" i="1"/>
  <c r="J1246" i="1"/>
  <c r="J1247" i="1"/>
  <c r="J1244" i="1"/>
  <c r="J1245" i="1"/>
  <c r="J1242" i="1"/>
  <c r="J1243" i="1"/>
  <c r="J1239" i="1"/>
  <c r="J1240" i="1"/>
  <c r="J1241" i="1"/>
  <c r="J1237" i="1"/>
  <c r="J1238" i="1"/>
  <c r="J1235" i="1"/>
  <c r="J1236" i="1"/>
  <c r="J1231" i="1"/>
  <c r="J1232" i="1"/>
  <c r="J1234" i="1"/>
  <c r="J1233" i="1"/>
  <c r="J1224" i="1"/>
  <c r="J1225" i="1"/>
  <c r="J1230" i="1"/>
  <c r="J1229" i="1"/>
  <c r="J1226" i="1"/>
  <c r="J1227" i="1"/>
  <c r="J1228" i="1"/>
  <c r="J1222" i="1"/>
  <c r="J1223" i="1"/>
  <c r="J1219" i="1"/>
  <c r="J1218" i="1"/>
  <c r="J1220" i="1"/>
  <c r="J1221" i="1"/>
  <c r="J1216" i="1"/>
  <c r="J1217" i="1"/>
  <c r="J1214" i="1"/>
  <c r="J1215" i="1"/>
  <c r="J1210" i="1"/>
  <c r="J1212" i="1"/>
  <c r="J1213" i="1"/>
  <c r="J1211" i="1"/>
  <c r="J1204" i="1"/>
  <c r="J1208" i="1"/>
  <c r="J1205" i="1"/>
  <c r="J1209" i="1"/>
  <c r="J1206" i="1"/>
  <c r="J1207" i="1"/>
  <c r="J120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02" i="1" l="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<sst xmlns="http://schemas.openxmlformats.org/spreadsheetml/2006/main" count="3865" uniqueCount="532">
  <si>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</si>
  <si>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</si>
  <si>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</si>
  <si>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</si>
  <si>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</si>
  <si>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</si>
  <si>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</si>
  <si>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</si>
  <si>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</si>
  <si>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</si>
  <si>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</si>
  <si>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</si>
  <si>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</si>
  <si>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</si>
  <si>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</si>
  <si>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</si>
  <si>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</si>
  <si>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</si>
  <si>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</si>
  <si>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</si>
  <si>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</si>
  <si>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</si>
  <si>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</si>
  <si>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</si>
  <si>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</si>
  <si>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</si>
  <si>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</si>
  <si>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</si>
  <si>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</si>
  <si>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</si>
  <si>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</si>
  <si>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</si>
  <si>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</si>
  <si>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</si>
  <si>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</si>
  <si>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</si>
  <si>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</si>
  <si>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</si>
  <si>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</si>
  <si>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</si>
  <si>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</si>
  <si>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</si>
  <si>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</si>
  <si>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</si>
  <si>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</si>
  <si>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</si>
  <si>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</si>
  <si>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</si>
  <si>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</si>
  <si>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</si>
  <si>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</si>
  <si>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</si>
  <si>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</si>
  <si>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</si>
  <si>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</si>
  <si>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</si>
  <si>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</si>
  <si>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</si>
  <si>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</si>
  <si>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</si>
  <si>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</si>
  <si>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</si>
  <si>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</si>
  <si>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</si>
  <si>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</si>
  <si>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</si>
  <si>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</si>
  <si>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</si>
  <si>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</si>
  <si>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</si>
  <si>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</si>
  <si>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</si>
  <si>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</si>
  <si>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</si>
  <si>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</si>
  <si>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</si>
  <si>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</si>
  <si>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</si>
  <si>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</si>
  <si>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</si>
  <si>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</si>
  <si>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</si>
  <si>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</si>
  <si>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</si>
  <si>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</si>
  <si>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</si>
  <si>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</si>
  <si>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</si>
  <si>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</si>
  <si>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</si>
  <si>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</si>
  <si>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</si>
  <si>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</si>
  <si>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</si>
  <si>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</si>
  <si>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</si>
  <si>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</si>
  <si>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</si>
  <si>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</si>
  <si>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</si>
  <si>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</si>
  <si>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</si>
  <si>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</si>
  <si>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</si>
  <si>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</si>
  <si>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</si>
  <si>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</si>
  <si>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</si>
  <si>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</si>
  <si>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</si>
  <si>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</si>
  <si>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</si>
  <si>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</si>
  <si>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</si>
  <si>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</si>
  <si>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</si>
  <si>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</si>
  <si>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</si>
  <si>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</si>
  <si>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</si>
  <si>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</si>
  <si>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</si>
  <si>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</si>
  <si>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</si>
  <si>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</si>
  <si>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</si>
  <si>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</si>
  <si>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</si>
  <si>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</si>
  <si>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</si>
  <si>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</si>
  <si>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</si>
  <si>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</si>
  <si>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</si>
  <si>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</si>
  <si>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</si>
  <si>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</si>
  <si>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</si>
  <si>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</si>
  <si>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</si>
  <si>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</si>
  <si>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</si>
  <si>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</si>
  <si>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</si>
  <si>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</si>
  <si>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</si>
  <si>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</si>
  <si>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</si>
  <si>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</si>
  <si>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</si>
  <si>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</si>
  <si>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</si>
  <si>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</si>
  <si>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</si>
  <si>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</si>
  <si>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</si>
  <si>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</si>
  <si>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</si>
  <si>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</si>
  <si>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</si>
  <si>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</si>
  <si>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</si>
  <si>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</si>
  <si>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</si>
  <si>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</si>
  <si>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</si>
  <si>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</si>
  <si>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</si>
  <si>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</si>
  <si>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</si>
  <si>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</si>
  <si>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</si>
  <si>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</si>
  <si>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</si>
  <si>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</si>
  <si>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</si>
  <si>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</si>
  <si>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</si>
  <si>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</si>
  <si>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</si>
  <si>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</si>
  <si>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</si>
  <si>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</si>
  <si>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</si>
  <si>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</si>
  <si>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</si>
  <si>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</si>
  <si>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</si>
  <si>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</si>
  <si>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</si>
  <si>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</si>
  <si>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</si>
  <si>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</si>
  <si>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</si>
  <si>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</si>
  <si>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</si>
  <si>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</si>
  <si>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</si>
  <si>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</si>
  <si>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</si>
  <si>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</si>
  <si>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</si>
  <si>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</si>
  <si>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</si>
  <si>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</si>
  <si>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</si>
  <si>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</si>
  <si>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</si>
  <si>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</si>
  <si>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</si>
  <si>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</si>
  <si>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</si>
  <si>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</si>
  <si>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</si>
  <si>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</si>
  <si>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</si>
  <si>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</si>
  <si>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</si>
  <si>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</si>
  <si>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</si>
  <si>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</si>
  <si>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</si>
  <si>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</si>
  <si>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</si>
  <si>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</si>
  <si>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</si>
  <si>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</si>
  <si>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</si>
  <si>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</si>
  <si>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</si>
  <si>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</si>
  <si>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</si>
  <si>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</si>
  <si>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</si>
  <si>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</si>
  <si>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</si>
  <si>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</si>
  <si>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</si>
  <si>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</si>
  <si>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</si>
  <si>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</si>
  <si>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</si>
  <si>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</si>
  <si>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</si>
  <si>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</si>
  <si>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</si>
  <si>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</si>
  <si>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</si>
  <si>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</si>
  <si>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</si>
  <si>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</si>
  <si>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</si>
  <si>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</si>
  <si>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</si>
  <si>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</si>
  <si>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</si>
  <si>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</si>
  <si>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</si>
  <si>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</si>
  <si>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</si>
  <si>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</si>
  <si>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</si>
  <si>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</si>
  <si>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</si>
  <si>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</si>
  <si>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</si>
  <si>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</si>
  <si>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</si>
  <si>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</si>
  <si>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</si>
  <si>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</si>
  <si>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</si>
  <si>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</si>
  <si>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</si>
  <si>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</si>
  <si>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</si>
  <si>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</si>
  <si>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</si>
  <si>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</si>
  <si>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</si>
  <si>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</si>
  <si>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</si>
  <si>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</si>
  <si>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</si>
  <si>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</si>
  <si>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</si>
  <si>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</si>
  <si>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</si>
  <si>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</si>
  <si>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</si>
  <si>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</si>
  <si>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</si>
  <si>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</si>
  <si>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</si>
  <si>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</si>
  <si>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</si>
  <si>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</si>
  <si>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</si>
  <si>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</si>
  <si>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</si>
  <si>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</si>
  <si>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</si>
  <si>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</si>
  <si>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</si>
  <si>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</si>
  <si>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</si>
  <si>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</si>
  <si>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</si>
  <si>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</si>
  <si>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</si>
  <si>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</si>
  <si>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</si>
  <si>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</si>
  <si>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</si>
  <si>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</si>
  <si>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</si>
  <si>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</si>
  <si>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</si>
  <si>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</si>
  <si>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</si>
  <si>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</si>
  <si>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</si>
  <si>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</si>
  <si>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</si>
  <si>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</si>
  <si>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</si>
  <si>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</si>
  <si>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</si>
  <si>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</si>
  <si>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</si>
  <si>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</si>
  <si>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</si>
  <si>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</si>
  <si>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</si>
  <si>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</si>
  <si>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</si>
  <si>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</si>
  <si>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</si>
  <si>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</si>
  <si>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</si>
  <si>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</si>
  <si>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</si>
  <si>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</si>
  <si>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</si>
  <si>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</si>
  <si>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</si>
  <si>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</si>
  <si>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</si>
  <si>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</si>
  <si>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</si>
  <si>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</si>
  <si>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</si>
  <si>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</si>
  <si>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</si>
  <si>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</si>
  <si>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</si>
  <si>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</si>
  <si>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</si>
  <si>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</si>
  <si>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</si>
  <si>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</si>
  <si>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</si>
  <si>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</si>
  <si>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</si>
  <si>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</si>
  <si>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</si>
  <si>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</si>
  <si>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</si>
  <si>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</si>
  <si>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</si>
  <si>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</si>
  <si>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</si>
  <si>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</si>
  <si>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</si>
  <si>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</si>
  <si>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</si>
  <si>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</si>
  <si>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</si>
  <si>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</si>
  <si>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</si>
  <si>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</si>
  <si>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</si>
  <si>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</si>
  <si>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</si>
  <si>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</si>
  <si>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</si>
  <si>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</si>
  <si>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</si>
  <si>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</si>
  <si>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</si>
  <si>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</si>
  <si>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</si>
  <si>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</si>
  <si>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</si>
  <si>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</si>
  <si>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</si>
  <si>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</si>
  <si>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</si>
  <si>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</si>
  <si>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</si>
  <si>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</si>
  <si>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</si>
  <si>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</si>
  <si>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</si>
  <si>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</si>
  <si>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</si>
  <si>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</si>
  <si>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</si>
  <si>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</si>
  <si>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</si>
  <si>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</si>
  <si>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</si>
  <si>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</si>
  <si>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</si>
  <si>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</si>
  <si>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</si>
  <si>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</si>
  <si>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</si>
  <si>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</si>
  <si>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</si>
  <si>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</si>
  <si>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</si>
  <si>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</si>
  <si>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</si>
  <si>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</si>
  <si>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</si>
  <si>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</si>
  <si>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</si>
  <si>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</si>
  <si>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</si>
  <si>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</si>
  <si>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</si>
  <si>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</si>
  <si>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</si>
  <si>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</si>
  <si>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</si>
  <si>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</si>
  <si>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</si>
  <si>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</si>
  <si>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</si>
  <si>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</si>
  <si>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</si>
  <si>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</si>
  <si>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</si>
  <si>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</si>
  <si>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</si>
  <si>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</si>
  <si>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</si>
  <si>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</si>
  <si>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</si>
  <si>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</si>
  <si>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</si>
  <si>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</si>
  <si>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</si>
  <si>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</si>
  <si>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</si>
  <si>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</si>
  <si>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</si>
  <si>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</si>
  <si>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</si>
  <si>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</si>
  <si>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</si>
  <si>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</si>
  <si>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</si>
  <si>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</si>
  <si>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</si>
  <si>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</si>
  <si>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</si>
  <si>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</si>
  <si>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</si>
  <si>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</si>
  <si>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</si>
  <si>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</si>
  <si>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</si>
  <si>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</si>
  <si>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</si>
  <si>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</si>
  <si>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</si>
  <si>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</si>
  <si>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</si>
  <si>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</si>
  <si>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</si>
  <si>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</si>
  <si>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</si>
  <si>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</si>
  <si>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</si>
  <si>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</si>
  <si>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</si>
  <si>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</si>
  <si>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</si>
  <si>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</si>
  <si>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</si>
  <si>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</si>
  <si>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</si>
  <si>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</si>
  <si>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</si>
  <si>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</si>
  <si>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</si>
  <si>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</si>
  <si>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</si>
  <si>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</si>
  <si>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</si>
  <si>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</si>
  <si>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</si>
  <si>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</si>
  <si>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</si>
  <si>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</si>
  <si>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</si>
  <si>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</si>
  <si>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</si>
  <si>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</si>
  <si>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</si>
  <si>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</si>
  <si>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</si>
  <si>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</si>
  <si>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</si>
  <si>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</si>
  <si>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</si>
  <si>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</si>
  <si>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</si>
  <si>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Yellowed phone cases and faded chairs, are they really on us?</t>
    <phoneticPr fontId="1" type="noConversion"/>
  </si>
  <si>
    <t>SK Earthon secures operatorship of Ketapu Cluster off the coast of Sarawak, Malaysia, expanding operations in Southeast Asia</t>
    <phoneticPr fontId="1" type="noConversion"/>
  </si>
  <si>
    <r>
      <t>Shifts and shutters: How Łukasz Grudzie</t>
    </r>
    <r>
      <rPr>
        <sz val="11"/>
        <color theme="1"/>
        <rFont val="Calibri"/>
        <family val="3"/>
        <charset val="238"/>
      </rPr>
      <t>ń</t>
    </r>
    <r>
      <rPr>
        <sz val="11"/>
        <color theme="1"/>
        <rFont val="맑은 고딕"/>
        <family val="3"/>
        <charset val="129"/>
        <scheme val="minor"/>
      </rPr>
      <t xml:space="preserve"> balances work at SKBMP with his love for dog photography</t>
    </r>
    <phoneticPr fontId="1" type="noConversion"/>
  </si>
  <si>
    <t>SK Energy to start sustainable aviation fuel (SAF) commercial production</t>
    <phoneticPr fontId="1" type="noConversion"/>
  </si>
  <si>
    <t>-</t>
    <phoneticPr fontId="1" type="noConversion"/>
  </si>
  <si>
    <t>SK Enmove earns Gold rating in prestigious EcoVadis ESG assessment</t>
    <phoneticPr fontId="1" type="noConversion"/>
  </si>
  <si>
    <t>[SKinno Tech] Asphalt</t>
    <phoneticPr fontId="1" type="noConversion"/>
  </si>
  <si>
    <t>A heartfelt journey with “Wish Makers”: Turning dreams and hope into reality</t>
    <phoneticPr fontId="1" type="noConversion"/>
  </si>
  <si>
    <t>SK Ulsan Complex, home to Korea’s largest refinery and chemical plants, transforms with AI and digital transformation</t>
    <phoneticPr fontId="1" type="noConversion"/>
  </si>
  <si>
    <t>SK Innovation – SK IE Technology develop next-generation low-cost, high-performance membranes for carbon capture</t>
    <phoneticPr fontId="1" type="noConversion"/>
  </si>
  <si>
    <t>SK Enmove partners with Chile's SQM to secure iodine supply for next-generation automotive refrigerants</t>
    <phoneticPr fontId="1" type="noConversion"/>
  </si>
  <si>
    <t>[Battery Explorer] ③ Applications and form factors of secondary batteries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</si>
</sst>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8">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
      <sz val="10"/>
      <color theme="1"/>
      <name val="맑은 고딕 (본문)"/>
      <family val="3"/>
      <charset val="129"/>
    </font>
    <font>
      <sz val="11"/>
      <color theme="1"/>
      <name val="맑은 고딕 (본문)"/>
      <family val="3"/>
      <charset val="129"/>
    </font>
    <font>
      <sz val="11"/>
      <color theme="1"/>
      <name val="Calibri"/>
      <family val="3"/>
      <charset val="238"/>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179" fontId="35" fillId="0" borderId="9" xfId="0" applyNumberFormat="1" applyFont="1" applyBorder="1" applyAlignment="1">
      <alignment horizontal="center" vertical="center"/>
    </xf>
    <xf numFmtId="0" fontId="35" fillId="0" borderId="9" xfId="0" applyFont="1" applyBorder="1" applyAlignment="1">
      <alignment horizontal="center" vertical="center"/>
    </xf>
    <xf numFmtId="38" fontId="35" fillId="0" borderId="1" xfId="0" applyNumberFormat="1" applyFont="1" applyBorder="1" applyAlignment="1">
      <alignment horizontal="center" vertical="center"/>
    </xf>
    <xf numFmtId="38" fontId="35" fillId="0" borderId="9" xfId="0" applyNumberFormat="1" applyFont="1" applyBorder="1" applyAlignment="1">
      <alignment horizontal="center" vertical="center"/>
    </xf>
    <xf numFmtId="38" fontId="35" fillId="0" borderId="10" xfId="0" applyNumberFormat="1" applyFont="1" applyBorder="1" applyAlignment="1">
      <alignment horizontal="center" vertical="center"/>
    </xf>
    <xf numFmtId="0" fontId="36"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55"/>
  <sheetViews>
    <sheetView showGridLines="0" tabSelected="1" showOutlineSymbols="0" zoomScaleNormal="100" workbookViewId="0">
      <pane ySplit="7" topLeftCell="A1243" activePane="bottomLeft" state="frozen"/>
      <selection pane="bottomLeft" activeCell="F1245" sqref="F1245"/>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79" t="s">
        <v>7</v>
      </c>
      <c r="C5" s="280"/>
      <c r="D5" s="285" t="s">
        <v>8</v>
      </c>
      <c r="E5" s="286"/>
      <c r="F5" s="286"/>
      <c r="G5" s="286"/>
      <c r="H5" s="286"/>
      <c r="I5" s="286"/>
      <c r="J5" s="286"/>
      <c r="K5" s="287"/>
      <c r="L5" s="268"/>
      <c r="M5" s="13"/>
    </row>
    <row r="6" spans="2:14">
      <c r="B6" s="281"/>
      <c r="C6" s="282"/>
      <c r="D6" s="235" t="s">
        <v>470</v>
      </c>
      <c r="E6" s="235" t="s">
        <v>469</v>
      </c>
      <c r="F6" s="235" t="s">
        <v>465</v>
      </c>
      <c r="G6" s="235" t="s">
        <v>468</v>
      </c>
      <c r="H6" s="235" t="s">
        <v>467</v>
      </c>
      <c r="I6" s="236" t="s">
        <v>466</v>
      </c>
      <c r="J6" s="236" t="s">
        <v>62</v>
      </c>
      <c r="K6" s="235" t="s">
        <v>58</v>
      </c>
      <c r="L6" s="268"/>
      <c r="M6" s="13"/>
    </row>
    <row r="7" spans="2:14" s="126" customFormat="1" ht="36" customHeight="1" thickBot="1">
      <c r="B7" s="283" t="s">
        <v>463</v>
      </c>
      <c r="C7" s="284"/>
      <c r="D7" s="121">
        <f t="shared" ref="D7:I7" si="0">SUM(D8,D10:D2000)</f>
        <v>644291</v>
      </c>
      <c r="E7" s="121">
        <f t="shared" si="0"/>
        <v>257269</v>
      </c>
      <c r="F7" s="121">
        <f t="shared" si="0"/>
        <v>386995</v>
      </c>
      <c r="G7" s="121">
        <f t="shared" si="0"/>
        <v>934123</v>
      </c>
      <c r="H7" s="121">
        <f t="shared" si="0"/>
        <v>474838.03800000006</v>
      </c>
      <c r="I7" s="121">
        <f t="shared" si="0"/>
        <v>459792.962</v>
      </c>
      <c r="J7" s="122">
        <f>D7/(_xlfn.DAYS(INDEX(B:B,COUNTA(B:B)+4),"10-Jun-2020")+1)</f>
        <v>405.98046628859481</v>
      </c>
      <c r="K7" s="123" t="s">
        <v>8</v>
      </c>
      <c r="L7" s="124"/>
      <c r="M7" s="125"/>
    </row>
    <row r="8" spans="2:14" s="126" customFormat="1" ht="28.5" hidden="1" customHeight="1">
      <c r="B8" s="277" t="s">
        <v>400</v>
      </c>
      <c r="C8" s="278"/>
      <c r="D8" s="127">
        <v>37880</v>
      </c>
      <c r="E8" s="128">
        <v>20096</v>
      </c>
      <c r="F8" s="127">
        <v>17784</v>
      </c>
      <c r="G8" s="127">
        <v>77186</v>
      </c>
      <c r="H8" s="127">
        <v>48777</v>
      </c>
      <c r="I8" s="129">
        <v>28409</v>
      </c>
      <c r="J8" s="130"/>
      <c r="K8" s="131" t="s">
        <v>163</v>
      </c>
      <c r="L8" s="132"/>
      <c r="M8" s="133"/>
    </row>
    <row r="9" spans="2:14" s="140" customFormat="1" ht="36" hidden="1" customHeight="1">
      <c r="B9" s="269" t="s">
        <v>439</v>
      </c>
      <c r="C9" s="270"/>
      <c r="D9" s="134">
        <f t="shared" ref="D9:I9" si="1">SUM(D969:D2000)</f>
        <v>113877</v>
      </c>
      <c r="E9" s="134">
        <f t="shared" si="1"/>
        <v>67169</v>
      </c>
      <c r="F9" s="134">
        <f t="shared" si="1"/>
        <v>46708</v>
      </c>
      <c r="G9" s="134">
        <f t="shared" si="1"/>
        <v>161413</v>
      </c>
      <c r="H9" s="134">
        <f t="shared" si="1"/>
        <v>103393</v>
      </c>
      <c r="I9" s="134">
        <f t="shared" si="1"/>
        <v>58020</v>
      </c>
      <c r="J9" s="135">
        <f>D9/(_xlfn.DAYS(INDEX(B:B,COUNTA(B:B)+4),"1-Jan-2024")+2)</f>
        <v>395.40625</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141">
        <v>45534</v>
      </c>
      <c r="C1211" s="220" t="s">
        <v>26</v>
      </c>
      <c r="D1211" s="221">
        <f t="shared" ref="D1211:D1213" si="1175">SUM(E1211:F1211)</f>
        <v>362</v>
      </c>
      <c r="E1211" s="226">
        <v>293</v>
      </c>
      <c r="F1211" s="218">
        <v>69</v>
      </c>
      <c r="G1211" s="226">
        <f t="shared" ref="G1211:G1213" si="1176">SUM(H1211:I1211)</f>
        <v>469</v>
      </c>
      <c r="H1211" s="226">
        <v>386</v>
      </c>
      <c r="I1211" s="219">
        <v>83</v>
      </c>
      <c r="J1211" s="219">
        <f>SUM($D$8,$D$10:$D1211)/(_xlfn.DAYS(B1211,"10-Jun-2020")+1)</f>
        <v>402.15165262475699</v>
      </c>
      <c r="K1211" s="257" t="s">
        <v>59</v>
      </c>
    </row>
    <row r="1212" spans="2:11">
      <c r="B1212" s="213">
        <v>45535</v>
      </c>
      <c r="C1212" s="214" t="s">
        <v>18</v>
      </c>
      <c r="D1212" s="226">
        <f t="shared" si="1175"/>
        <v>169</v>
      </c>
      <c r="E1212" s="226">
        <v>122</v>
      </c>
      <c r="F1212" s="218">
        <v>47</v>
      </c>
      <c r="G1212" s="226">
        <f t="shared" si="1176"/>
        <v>191</v>
      </c>
      <c r="H1212" s="226">
        <v>143</v>
      </c>
      <c r="I1212" s="219">
        <v>48</v>
      </c>
      <c r="J1212" s="219">
        <f>SUM($D$8,$D$10:$D1212)/(_xlfn.DAYS(B1212,"10-Jun-2020")+1)</f>
        <v>402.00064766839381</v>
      </c>
      <c r="K1212" s="257" t="s">
        <v>59</v>
      </c>
    </row>
    <row r="1213" spans="2:11">
      <c r="B1213" s="141">
        <v>45536</v>
      </c>
      <c r="C1213" s="220" t="s">
        <v>19</v>
      </c>
      <c r="D1213" s="221">
        <f t="shared" si="1175"/>
        <v>107</v>
      </c>
      <c r="E1213" s="226">
        <v>59</v>
      </c>
      <c r="F1213" s="218">
        <v>48</v>
      </c>
      <c r="G1213" s="226">
        <f t="shared" si="1176"/>
        <v>125</v>
      </c>
      <c r="H1213" s="226">
        <v>70</v>
      </c>
      <c r="I1213" s="219">
        <v>55</v>
      </c>
      <c r="J1213" s="219">
        <f>SUM($D$8,$D$10:$D1213)/(_xlfn.DAYS(B1213,"10-Jun-2020")+1)</f>
        <v>401.80970873786407</v>
      </c>
      <c r="K1213" s="257" t="s">
        <v>59</v>
      </c>
    </row>
    <row r="1214" spans="2:11">
      <c r="B1214" s="141">
        <v>45537</v>
      </c>
      <c r="C1214" s="220" t="s">
        <v>28</v>
      </c>
      <c r="D1214" s="221">
        <f t="shared" ref="D1214" si="1177">SUM(E1214:F1214)</f>
        <v>293</v>
      </c>
      <c r="E1214" s="226">
        <v>253</v>
      </c>
      <c r="F1214" s="218">
        <v>40</v>
      </c>
      <c r="G1214" s="226">
        <f t="shared" ref="G1214" si="1178">SUM(H1214:I1214)</f>
        <v>454</v>
      </c>
      <c r="H1214" s="226">
        <v>410</v>
      </c>
      <c r="I1214" s="219">
        <v>44</v>
      </c>
      <c r="J1214" s="219">
        <f>SUM($D$8,$D$10:$D1214)/(_xlfn.DAYS(B1214,"10-Jun-2020")+1)</f>
        <v>401.7393272962484</v>
      </c>
      <c r="K1214" s="257" t="s">
        <v>59</v>
      </c>
    </row>
    <row r="1215" spans="2:11">
      <c r="B1215" s="141">
        <v>45538</v>
      </c>
      <c r="C1215" s="220" t="s">
        <v>29</v>
      </c>
      <c r="D1215" s="221">
        <f t="shared" ref="D1215" si="1179">SUM(E1215:F1215)</f>
        <v>420</v>
      </c>
      <c r="E1215" s="226">
        <v>353</v>
      </c>
      <c r="F1215" s="218">
        <v>67</v>
      </c>
      <c r="G1215" s="226">
        <f t="shared" ref="G1215" si="1180">SUM(H1215:I1215)</f>
        <v>657</v>
      </c>
      <c r="H1215" s="226">
        <v>566</v>
      </c>
      <c r="I1215" s="219">
        <v>91</v>
      </c>
      <c r="J1215" s="219">
        <f>SUM($D$8,$D$10:$D1215)/(_xlfn.DAYS(B1215,"10-Jun-2020")+1)</f>
        <v>401.75113122171945</v>
      </c>
      <c r="K1215" s="257" t="s">
        <v>520</v>
      </c>
    </row>
    <row r="1216" spans="2:11">
      <c r="B1216" s="213">
        <v>45539</v>
      </c>
      <c r="C1216" s="214" t="s">
        <v>15</v>
      </c>
      <c r="D1216" s="226">
        <f t="shared" ref="D1216" si="1181">SUM(E1216:F1216)</f>
        <v>370</v>
      </c>
      <c r="E1216" s="226">
        <v>312</v>
      </c>
      <c r="F1216" s="218">
        <v>58</v>
      </c>
      <c r="G1216" s="226">
        <f t="shared" ref="G1216" si="1182">SUM(H1216:I1216)</f>
        <v>565</v>
      </c>
      <c r="H1216" s="226">
        <v>497</v>
      </c>
      <c r="I1216" s="219">
        <v>68</v>
      </c>
      <c r="J1216" s="219">
        <f>SUM($D$8,$D$10:$D1216)/(_xlfn.DAYS(B1216,"10-Jun-2020")+1)</f>
        <v>401.73062015503876</v>
      </c>
      <c r="K1216" s="257" t="s">
        <v>59</v>
      </c>
    </row>
    <row r="1217" spans="2:11">
      <c r="B1217" s="262">
        <v>45540</v>
      </c>
      <c r="C1217" s="263" t="s">
        <v>16</v>
      </c>
      <c r="D1217" s="264">
        <f t="shared" ref="D1217" si="1183">SUM(E1217:F1217)</f>
        <v>397</v>
      </c>
      <c r="E1217" s="264">
        <v>329</v>
      </c>
      <c r="F1217" s="265">
        <v>68</v>
      </c>
      <c r="G1217" s="264">
        <f t="shared" ref="G1217" si="1184">SUM(H1217:I1217)</f>
        <v>507</v>
      </c>
      <c r="H1217" s="264">
        <v>431</v>
      </c>
      <c r="I1217" s="266">
        <v>76</v>
      </c>
      <c r="J1217" s="266">
        <f>SUM($D$8,$D$10:$D1217)/(_xlfn.DAYS(B1217,"10-Jun-2020")+1)</f>
        <v>401.72756617172371</v>
      </c>
      <c r="K1217" s="267" t="s">
        <v>59</v>
      </c>
    </row>
    <row r="1218" spans="2:11" ht="33">
      <c r="B1218" s="141">
        <v>45541</v>
      </c>
      <c r="C1218" s="220" t="s">
        <v>26</v>
      </c>
      <c r="D1218" s="251">
        <f t="shared" ref="D1218:D1220" si="1185">SUM(E1218:F1218)</f>
        <v>295</v>
      </c>
      <c r="E1218" s="221">
        <v>242</v>
      </c>
      <c r="F1218" s="222">
        <v>53</v>
      </c>
      <c r="G1218" s="221">
        <f t="shared" ref="G1218:G1220" si="1186">SUM(H1218:I1218)</f>
        <v>378</v>
      </c>
      <c r="H1218" s="221">
        <v>308</v>
      </c>
      <c r="I1218" s="223">
        <v>70</v>
      </c>
      <c r="J1218" s="223">
        <f>SUM($D$8,$D$10:$D1218)/(_xlfn.DAYS(B1218,"10-Jun-2020")+1)</f>
        <v>401.65870967741938</v>
      </c>
      <c r="K1218" s="261" t="s">
        <v>522</v>
      </c>
    </row>
    <row r="1219" spans="2:11">
      <c r="B1219" s="141">
        <v>45542</v>
      </c>
      <c r="C1219" s="220" t="s">
        <v>18</v>
      </c>
      <c r="D1219" s="251">
        <f t="shared" si="1185"/>
        <v>123</v>
      </c>
      <c r="E1219" s="221">
        <v>73</v>
      </c>
      <c r="F1219" s="222">
        <v>50</v>
      </c>
      <c r="G1219" s="221">
        <f t="shared" si="1186"/>
        <v>205</v>
      </c>
      <c r="H1219" s="221">
        <v>150</v>
      </c>
      <c r="I1219" s="223">
        <v>55</v>
      </c>
      <c r="J1219" s="223">
        <f>SUM($D$8,$D$10:$D1219)/(_xlfn.DAYS(B1219,"10-Jun-2020")+1)</f>
        <v>401.4790457769181</v>
      </c>
      <c r="K1219" s="261" t="s">
        <v>59</v>
      </c>
    </row>
    <row r="1220" spans="2:11" ht="33">
      <c r="B1220" s="141">
        <v>45543</v>
      </c>
      <c r="C1220" s="220" t="s">
        <v>19</v>
      </c>
      <c r="D1220" s="251">
        <f t="shared" si="1185"/>
        <v>121</v>
      </c>
      <c r="E1220" s="221">
        <v>81</v>
      </c>
      <c r="F1220" s="222">
        <v>40</v>
      </c>
      <c r="G1220" s="221">
        <f t="shared" si="1186"/>
        <v>186</v>
      </c>
      <c r="H1220" s="221">
        <v>113</v>
      </c>
      <c r="I1220" s="223">
        <v>73</v>
      </c>
      <c r="J1220" s="223">
        <f>SUM($D$8,$D$10:$D1220)/(_xlfn.DAYS(B1220,"10-Jun-2020")+1)</f>
        <v>401.29832474226805</v>
      </c>
      <c r="K1220" s="261" t="s">
        <v>521</v>
      </c>
    </row>
    <row r="1221" spans="2:11">
      <c r="B1221" s="141">
        <v>45544</v>
      </c>
      <c r="C1221" s="220" t="s">
        <v>28</v>
      </c>
      <c r="D1221" s="251">
        <f t="shared" ref="D1221" si="1187">SUM(E1221:F1221)</f>
        <v>1254</v>
      </c>
      <c r="E1221" s="221">
        <v>425</v>
      </c>
      <c r="F1221" s="222">
        <v>829</v>
      </c>
      <c r="G1221" s="221">
        <f t="shared" ref="G1221" si="1188">SUM(H1221:I1221)</f>
        <v>2134</v>
      </c>
      <c r="H1221" s="221">
        <v>656</v>
      </c>
      <c r="I1221" s="223">
        <v>1478</v>
      </c>
      <c r="J1221" s="223">
        <f>SUM($D$8,$D$10:$D1221)/(_xlfn.DAYS(B1221,"10-Jun-2020")+1)</f>
        <v>401.84739214423695</v>
      </c>
      <c r="K1221" s="261" t="s">
        <v>59</v>
      </c>
    </row>
    <row r="1222" spans="2:11">
      <c r="B1222" s="141">
        <v>45545</v>
      </c>
      <c r="C1222" s="220" t="s">
        <v>29</v>
      </c>
      <c r="D1222" s="251">
        <f t="shared" ref="D1222" si="1189">SUM(E1222:F1222)</f>
        <v>1541</v>
      </c>
      <c r="E1222" s="221">
        <v>441</v>
      </c>
      <c r="F1222" s="222">
        <v>1100</v>
      </c>
      <c r="G1222" s="221">
        <f t="shared" ref="G1222" si="1190">SUM(H1222:I1222)</f>
        <v>2128</v>
      </c>
      <c r="H1222" s="221">
        <v>614</v>
      </c>
      <c r="I1222" s="223">
        <v>1514</v>
      </c>
      <c r="J1222" s="223">
        <f>SUM($D$8,$D$10:$D1222)/(_xlfn.DAYS(B1222,"10-Jun-2020")+1)</f>
        <v>402.5804375804376</v>
      </c>
      <c r="K1222" s="261" t="s">
        <v>59</v>
      </c>
    </row>
    <row r="1223" spans="2:11" ht="33">
      <c r="B1223" s="213">
        <v>45546</v>
      </c>
      <c r="C1223" s="214" t="s">
        <v>15</v>
      </c>
      <c r="D1223" s="226">
        <f t="shared" ref="D1223" si="1191">SUM(E1223:F1223)</f>
        <v>1674</v>
      </c>
      <c r="E1223" s="226">
        <v>439</v>
      </c>
      <c r="F1223" s="218">
        <v>1235</v>
      </c>
      <c r="G1223" s="226">
        <f t="shared" ref="G1223" si="1192">SUM(H1223:I1223)</f>
        <v>2354</v>
      </c>
      <c r="H1223" s="226">
        <v>703</v>
      </c>
      <c r="I1223" s="219">
        <v>1651</v>
      </c>
      <c r="J1223" s="219">
        <f>SUM($D$8,$D$10:$D1223)/(_xlfn.DAYS(B1223,"10-Jun-2020")+1)</f>
        <v>403.39807073954984</v>
      </c>
      <c r="K1223" s="257" t="s">
        <v>523</v>
      </c>
    </row>
    <row r="1224" spans="2:11">
      <c r="B1224" s="213">
        <v>45547</v>
      </c>
      <c r="C1224" s="214" t="s">
        <v>16</v>
      </c>
      <c r="D1224" s="226">
        <f t="shared" ref="D1224" si="1193">SUM(E1224:F1224)</f>
        <v>1678</v>
      </c>
      <c r="E1224" s="226">
        <v>474</v>
      </c>
      <c r="F1224" s="218">
        <v>1204</v>
      </c>
      <c r="G1224" s="226">
        <f t="shared" ref="G1224" si="1194">SUM(H1224:I1224)</f>
        <v>2253</v>
      </c>
      <c r="H1224" s="226">
        <v>716</v>
      </c>
      <c r="I1224" s="219">
        <v>1537</v>
      </c>
      <c r="J1224" s="219">
        <f>SUM($D$8,$D$10:$D1224)/(_xlfn.DAYS(B1224,"10-Jun-2020")+1)</f>
        <v>404.21722365038562</v>
      </c>
      <c r="K1224" s="257" t="s">
        <v>524</v>
      </c>
    </row>
    <row r="1225" spans="2:11">
      <c r="B1225" s="213">
        <v>45548</v>
      </c>
      <c r="C1225" s="214" t="s">
        <v>26</v>
      </c>
      <c r="D1225" s="226">
        <f t="shared" ref="D1225" si="1195">SUM(E1225:F1225)</f>
        <v>1604</v>
      </c>
      <c r="E1225" s="226">
        <v>346</v>
      </c>
      <c r="F1225" s="218">
        <v>1258</v>
      </c>
      <c r="G1225" s="226">
        <f t="shared" ref="G1225" si="1196">SUM(H1225:I1225)</f>
        <v>2024</v>
      </c>
      <c r="H1225" s="226">
        <v>458</v>
      </c>
      <c r="I1225" s="219">
        <v>1566</v>
      </c>
      <c r="J1225" s="219">
        <f>SUM($D$8,$D$10:$D1225)/(_xlfn.DAYS(B1225,"10-Jun-2020")+1)</f>
        <v>404.98779704560053</v>
      </c>
      <c r="K1225" s="257" t="s">
        <v>59</v>
      </c>
    </row>
    <row r="1226" spans="2:11">
      <c r="B1226" s="213">
        <v>45549</v>
      </c>
      <c r="C1226" s="214" t="s">
        <v>18</v>
      </c>
      <c r="D1226" s="226">
        <f t="shared" ref="D1226:D1230" si="1197">SUM(E1226:F1226)</f>
        <v>1284</v>
      </c>
      <c r="E1226" s="226">
        <v>189</v>
      </c>
      <c r="F1226" s="218">
        <v>1095</v>
      </c>
      <c r="G1226" s="226">
        <f t="shared" ref="G1226:G1230" si="1198">SUM(H1226:I1226)</f>
        <v>1678</v>
      </c>
      <c r="H1226" s="226">
        <v>316</v>
      </c>
      <c r="I1226" s="219">
        <v>1362</v>
      </c>
      <c r="J1226" s="219">
        <f>SUM($D$8,$D$10:$D1226)/(_xlfn.DAYS(B1226,"10-Jun-2020")+1)</f>
        <v>405.5519897304236</v>
      </c>
      <c r="K1226" s="257" t="s">
        <v>59</v>
      </c>
    </row>
    <row r="1227" spans="2:11">
      <c r="B1227" s="213">
        <v>45550</v>
      </c>
      <c r="C1227" s="214" t="s">
        <v>19</v>
      </c>
      <c r="D1227" s="226">
        <f t="shared" si="1197"/>
        <v>1023</v>
      </c>
      <c r="E1227" s="226">
        <v>121</v>
      </c>
      <c r="F1227" s="218">
        <v>902</v>
      </c>
      <c r="G1227" s="226">
        <f t="shared" si="1198"/>
        <v>1235</v>
      </c>
      <c r="H1227" s="226">
        <v>135</v>
      </c>
      <c r="I1227" s="219">
        <v>1100</v>
      </c>
      <c r="J1227" s="219">
        <f>SUM($D$8,$D$10:$D1227)/(_xlfn.DAYS(B1227,"10-Jun-2020")+1)</f>
        <v>405.94804361770366</v>
      </c>
      <c r="K1227" s="257" t="s">
        <v>59</v>
      </c>
    </row>
    <row r="1228" spans="2:11">
      <c r="B1228" s="213">
        <v>45551</v>
      </c>
      <c r="C1228" s="214" t="s">
        <v>28</v>
      </c>
      <c r="D1228" s="226">
        <f t="shared" si="1197"/>
        <v>1064</v>
      </c>
      <c r="E1228" s="226">
        <v>223</v>
      </c>
      <c r="F1228" s="218">
        <v>841</v>
      </c>
      <c r="G1228" s="226">
        <f t="shared" si="1198"/>
        <v>1311</v>
      </c>
      <c r="H1228" s="226">
        <v>275</v>
      </c>
      <c r="I1228" s="219">
        <v>1036</v>
      </c>
      <c r="J1228" s="219">
        <f>SUM($D$8,$D$10:$D1228)/(_xlfn.DAYS(B1228,"10-Jun-2020")+1)</f>
        <v>406.36987179487181</v>
      </c>
      <c r="K1228" s="257" t="s">
        <v>59</v>
      </c>
    </row>
    <row r="1229" spans="2:11">
      <c r="B1229" s="213">
        <v>45552</v>
      </c>
      <c r="C1229" s="214" t="s">
        <v>29</v>
      </c>
      <c r="D1229" s="226">
        <f t="shared" si="1197"/>
        <v>371</v>
      </c>
      <c r="E1229" s="226">
        <v>286</v>
      </c>
      <c r="F1229" s="218">
        <v>85</v>
      </c>
      <c r="G1229" s="226">
        <f t="shared" si="1198"/>
        <v>463</v>
      </c>
      <c r="H1229" s="226">
        <v>373</v>
      </c>
      <c r="I1229" s="219">
        <v>90</v>
      </c>
      <c r="J1229" s="219">
        <f>SUM($D$8,$D$10:$D1229)/(_xlfn.DAYS(B1229,"10-Jun-2020")+1)</f>
        <v>406.34721332479182</v>
      </c>
      <c r="K1229" s="257" t="s">
        <v>59</v>
      </c>
    </row>
    <row r="1230" spans="2:11">
      <c r="B1230" s="213">
        <v>45553</v>
      </c>
      <c r="C1230" s="214" t="s">
        <v>15</v>
      </c>
      <c r="D1230" s="226">
        <f t="shared" si="1197"/>
        <v>334</v>
      </c>
      <c r="E1230" s="226">
        <v>259</v>
      </c>
      <c r="F1230" s="218">
        <v>75</v>
      </c>
      <c r="G1230" s="226">
        <f t="shared" si="1198"/>
        <v>435</v>
      </c>
      <c r="H1230" s="226">
        <v>349</v>
      </c>
      <c r="I1230" s="219">
        <v>86</v>
      </c>
      <c r="J1230" s="219">
        <f>SUM($D$8,$D$10:$D1230)/(_xlfn.DAYS(B1230,"10-Jun-2020")+1)</f>
        <v>406.30089628681179</v>
      </c>
      <c r="K1230" s="257" t="s">
        <v>59</v>
      </c>
    </row>
    <row r="1231" spans="2:11" ht="33">
      <c r="B1231" s="213">
        <v>45554</v>
      </c>
      <c r="C1231" s="214" t="s">
        <v>16</v>
      </c>
      <c r="D1231" s="226">
        <f t="shared" ref="D1231" si="1199">SUM(E1231:F1231)</f>
        <v>515</v>
      </c>
      <c r="E1231" s="226">
        <v>394</v>
      </c>
      <c r="F1231" s="218">
        <v>121</v>
      </c>
      <c r="G1231" s="226">
        <f t="shared" ref="G1231" si="1200">SUM(H1231:I1231)</f>
        <v>706</v>
      </c>
      <c r="H1231" s="226">
        <v>565</v>
      </c>
      <c r="I1231" s="219">
        <v>141</v>
      </c>
      <c r="J1231" s="219">
        <f>SUM($D$8,$D$10:$D1231)/(_xlfn.DAYS(B1231,"10-Jun-2020")+1)</f>
        <v>406.37044145873318</v>
      </c>
      <c r="K1231" s="257" t="s">
        <v>525</v>
      </c>
    </row>
    <row r="1232" spans="2:11">
      <c r="B1232" s="213">
        <v>45555</v>
      </c>
      <c r="C1232" s="214" t="s">
        <v>26</v>
      </c>
      <c r="D1232" s="226">
        <f t="shared" ref="D1232" si="1201">SUM(E1232:F1232)</f>
        <v>474</v>
      </c>
      <c r="E1232" s="226">
        <v>335</v>
      </c>
      <c r="F1232" s="218">
        <v>139</v>
      </c>
      <c r="G1232" s="226">
        <f t="shared" ref="G1232" si="1202">SUM(H1232:I1232)</f>
        <v>641</v>
      </c>
      <c r="H1232" s="226">
        <v>464</v>
      </c>
      <c r="I1232" s="219">
        <v>177</v>
      </c>
      <c r="J1232" s="219">
        <f>SUM($D$8,$D$10:$D1232)/(_xlfn.DAYS(B1232,"10-Jun-2020")+1)</f>
        <v>406.41368286445015</v>
      </c>
      <c r="K1232" s="257" t="s">
        <v>59</v>
      </c>
    </row>
    <row r="1233" spans="2:11">
      <c r="B1233" s="213">
        <v>45556</v>
      </c>
      <c r="C1233" s="214" t="s">
        <v>18</v>
      </c>
      <c r="D1233" s="226">
        <f t="shared" ref="D1233:D1234" si="1203">SUM(E1233:F1233)</f>
        <v>216</v>
      </c>
      <c r="E1233" s="226">
        <v>118</v>
      </c>
      <c r="F1233" s="218">
        <v>98</v>
      </c>
      <c r="G1233" s="226">
        <f t="shared" ref="G1233:G1234" si="1204">SUM(H1233:I1233)</f>
        <v>283</v>
      </c>
      <c r="H1233" s="226">
        <v>152</v>
      </c>
      <c r="I1233" s="219">
        <v>131</v>
      </c>
      <c r="J1233" s="219">
        <f>SUM($D$8,$D$10:$D1233)/(_xlfn.DAYS(B1233,"10-Jun-2020")+1)</f>
        <v>406.29201277955269</v>
      </c>
      <c r="K1233" s="257" t="s">
        <v>59</v>
      </c>
    </row>
    <row r="1234" spans="2:11">
      <c r="B1234" s="213">
        <v>45557</v>
      </c>
      <c r="C1234" s="214" t="s">
        <v>19</v>
      </c>
      <c r="D1234" s="226">
        <f t="shared" si="1203"/>
        <v>257</v>
      </c>
      <c r="E1234" s="226">
        <v>99</v>
      </c>
      <c r="F1234" s="218">
        <v>158</v>
      </c>
      <c r="G1234" s="226">
        <f t="shared" si="1204"/>
        <v>341</v>
      </c>
      <c r="H1234" s="226">
        <v>131</v>
      </c>
      <c r="I1234" s="219">
        <v>210</v>
      </c>
      <c r="J1234" s="219">
        <f>SUM($D$8,$D$10:$D1234)/(_xlfn.DAYS(B1234,"10-Jun-2020")+1)</f>
        <v>406.19667943805877</v>
      </c>
      <c r="K1234" s="257" t="s">
        <v>59</v>
      </c>
    </row>
    <row r="1235" spans="2:11">
      <c r="B1235" s="213">
        <v>45558</v>
      </c>
      <c r="C1235" s="214" t="s">
        <v>28</v>
      </c>
      <c r="D1235" s="226">
        <f t="shared" ref="D1235" si="1205">SUM(E1235:F1235)</f>
        <v>466</v>
      </c>
      <c r="E1235" s="226">
        <v>315</v>
      </c>
      <c r="F1235" s="218">
        <v>151</v>
      </c>
      <c r="G1235" s="226">
        <f t="shared" ref="G1235" si="1206">SUM(H1235:I1235)</f>
        <v>655</v>
      </c>
      <c r="H1235" s="226">
        <v>470</v>
      </c>
      <c r="I1235" s="219">
        <v>185</v>
      </c>
      <c r="J1235" s="219">
        <f>SUM($D$8,$D$10:$D1235)/(_xlfn.DAYS(B1235,"10-Jun-2020")+1)</f>
        <v>406.23484365028719</v>
      </c>
      <c r="K1235" s="257" t="s">
        <v>59</v>
      </c>
    </row>
    <row r="1236" spans="2:11">
      <c r="B1236" s="141">
        <v>45559</v>
      </c>
      <c r="C1236" s="220" t="s">
        <v>29</v>
      </c>
      <c r="D1236" s="221">
        <f t="shared" ref="D1236" si="1207">SUM(E1236:F1236)</f>
        <v>433</v>
      </c>
      <c r="E1236" s="221">
        <v>317</v>
      </c>
      <c r="F1236" s="222">
        <v>116</v>
      </c>
      <c r="G1236" s="221">
        <f t="shared" ref="G1236" si="1208">SUM(H1236:I1236)</f>
        <v>629</v>
      </c>
      <c r="H1236" s="221">
        <v>475</v>
      </c>
      <c r="I1236" s="223">
        <v>154</v>
      </c>
      <c r="J1236" s="223">
        <f>SUM($D$8,$D$10:$D1236)/(_xlfn.DAYS(B1236,"10-Jun-2020")+1)</f>
        <v>406.25191326530614</v>
      </c>
      <c r="K1236" s="261" t="s">
        <v>526</v>
      </c>
    </row>
    <row r="1237" spans="2:11">
      <c r="B1237" s="213">
        <v>45560</v>
      </c>
      <c r="C1237" s="214" t="s">
        <v>15</v>
      </c>
      <c r="D1237" s="226">
        <f t="shared" ref="D1237" si="1209">SUM(E1237:F1237)</f>
        <v>446</v>
      </c>
      <c r="E1237" s="226">
        <v>324</v>
      </c>
      <c r="F1237" s="218">
        <v>122</v>
      </c>
      <c r="G1237" s="226">
        <f t="shared" ref="G1237" si="1210">SUM(H1237:I1237)</f>
        <v>581</v>
      </c>
      <c r="H1237" s="226">
        <v>433</v>
      </c>
      <c r="I1237" s="219">
        <v>148</v>
      </c>
      <c r="J1237" s="219">
        <f>SUM($D$8,$D$10:$D1237)/(_xlfn.DAYS(B1237,"10-Jun-2020")+1)</f>
        <v>406.27724665391969</v>
      </c>
      <c r="K1237" s="257" t="s">
        <v>59</v>
      </c>
    </row>
    <row r="1238" spans="2:11" ht="33">
      <c r="B1238" s="213">
        <v>45561</v>
      </c>
      <c r="C1238" s="214" t="s">
        <v>16</v>
      </c>
      <c r="D1238" s="226">
        <f t="shared" ref="D1238" si="1211">SUM(E1238:F1238)</f>
        <v>459</v>
      </c>
      <c r="E1238" s="226">
        <v>320</v>
      </c>
      <c r="F1238" s="218">
        <v>139</v>
      </c>
      <c r="G1238" s="226">
        <f t="shared" ref="G1238" si="1212">SUM(H1238:I1238)</f>
        <v>642</v>
      </c>
      <c r="H1238" s="226">
        <v>458</v>
      </c>
      <c r="I1238" s="219">
        <v>184</v>
      </c>
      <c r="J1238" s="219">
        <f>SUM($D$8,$D$10:$D1238)/(_xlfn.DAYS(B1238,"10-Jun-2020")+1)</f>
        <v>406.31082802547769</v>
      </c>
      <c r="K1238" s="257" t="s">
        <v>527</v>
      </c>
    </row>
    <row r="1239" spans="2:11" ht="33">
      <c r="B1239" s="213">
        <v>45562</v>
      </c>
      <c r="C1239" s="214" t="s">
        <v>26</v>
      </c>
      <c r="D1239" s="226">
        <f t="shared" ref="D1239" si="1213">SUM(E1239:F1239)</f>
        <v>420</v>
      </c>
      <c r="E1239" s="226">
        <v>258</v>
      </c>
      <c r="F1239" s="218">
        <v>162</v>
      </c>
      <c r="G1239" s="226">
        <f t="shared" ref="G1239" si="1214">SUM(H1239:I1239)</f>
        <v>561</v>
      </c>
      <c r="H1239" s="226">
        <v>336</v>
      </c>
      <c r="I1239" s="219">
        <v>225</v>
      </c>
      <c r="J1239" s="219">
        <f>SUM($D$8,$D$10:$D1239)/(_xlfn.DAYS(B1239,"10-Jun-2020")+1)</f>
        <v>406.31954169318902</v>
      </c>
      <c r="K1239" s="257" t="s">
        <v>528</v>
      </c>
    </row>
    <row r="1240" spans="2:11">
      <c r="B1240" s="213">
        <v>45563</v>
      </c>
      <c r="C1240" s="214" t="s">
        <v>18</v>
      </c>
      <c r="D1240" s="226">
        <f t="shared" ref="D1240:D1241" si="1215">SUM(E1240:F1240)</f>
        <v>152</v>
      </c>
      <c r="E1240" s="226">
        <v>102</v>
      </c>
      <c r="F1240" s="218">
        <v>50</v>
      </c>
      <c r="G1240" s="226">
        <f t="shared" ref="G1240:G1241" si="1216">SUM(H1240:I1240)</f>
        <v>194</v>
      </c>
      <c r="H1240" s="226">
        <v>124</v>
      </c>
      <c r="I1240" s="219">
        <v>70</v>
      </c>
      <c r="J1240" s="219">
        <f>SUM($D$8,$D$10:$D1240)/(_xlfn.DAYS(B1240,"10-Jun-2020")+1)</f>
        <v>406.15776081424934</v>
      </c>
      <c r="K1240" s="257" t="s">
        <v>59</v>
      </c>
    </row>
    <row r="1241" spans="2:11">
      <c r="B1241" s="213">
        <v>45564</v>
      </c>
      <c r="C1241" s="214" t="s">
        <v>19</v>
      </c>
      <c r="D1241" s="226">
        <f t="shared" si="1215"/>
        <v>124</v>
      </c>
      <c r="E1241" s="226">
        <v>79</v>
      </c>
      <c r="F1241" s="218">
        <v>45</v>
      </c>
      <c r="G1241" s="226">
        <f t="shared" si="1216"/>
        <v>165</v>
      </c>
      <c r="H1241" s="226">
        <v>108</v>
      </c>
      <c r="I1241" s="219">
        <v>57</v>
      </c>
      <c r="J1241" s="219">
        <f>SUM($D$8,$D$10:$D1241)/(_xlfn.DAYS(B1241,"10-Jun-2020")+1)</f>
        <v>405.97838525111251</v>
      </c>
      <c r="K1241" s="257" t="s">
        <v>59</v>
      </c>
    </row>
    <row r="1242" spans="2:11">
      <c r="B1242" s="213">
        <v>45565</v>
      </c>
      <c r="C1242" s="214" t="s">
        <v>28</v>
      </c>
      <c r="D1242" s="226">
        <f t="shared" ref="D1242:D1243" si="1217">SUM(E1242:F1242)</f>
        <v>314</v>
      </c>
      <c r="E1242" s="226">
        <v>243</v>
      </c>
      <c r="F1242" s="218">
        <v>71</v>
      </c>
      <c r="G1242" s="226">
        <f t="shared" ref="G1242:G1243" si="1218">SUM(H1242:I1242)</f>
        <v>437</v>
      </c>
      <c r="H1242" s="226">
        <v>350</v>
      </c>
      <c r="I1242" s="219">
        <v>87</v>
      </c>
      <c r="J1242" s="219">
        <f>SUM($D$8,$D$10:$D1242)/(_xlfn.DAYS(B1242,"10-Jun-2020")+1)</f>
        <v>405.91994917407879</v>
      </c>
      <c r="K1242" s="257" t="s">
        <v>59</v>
      </c>
    </row>
    <row r="1243" spans="2:11" ht="33">
      <c r="B1243" s="213">
        <v>45566</v>
      </c>
      <c r="C1243" s="214" t="s">
        <v>29</v>
      </c>
      <c r="D1243" s="226">
        <f t="shared" si="1217"/>
        <v>358</v>
      </c>
      <c r="E1243" s="226">
        <v>280</v>
      </c>
      <c r="F1243" s="218">
        <v>78</v>
      </c>
      <c r="G1243" s="226">
        <f t="shared" si="1218"/>
        <v>447</v>
      </c>
      <c r="H1243" s="226">
        <v>355</v>
      </c>
      <c r="I1243" s="219">
        <v>92</v>
      </c>
      <c r="J1243" s="219">
        <f>SUM($D$8,$D$10:$D1243)/(_xlfn.DAYS(B1243,"10-Jun-2020")+1)</f>
        <v>405.88952380952384</v>
      </c>
      <c r="K1243" s="257" t="s">
        <v>529</v>
      </c>
    </row>
    <row r="1244" spans="2:11">
      <c r="B1244" s="213">
        <v>45567</v>
      </c>
      <c r="C1244" s="214" t="s">
        <v>15</v>
      </c>
      <c r="D1244" s="226">
        <f t="shared" ref="D1244:D1245" si="1219">SUM(E1244:F1244)</f>
        <v>434</v>
      </c>
      <c r="E1244" s="226">
        <v>354</v>
      </c>
      <c r="F1244" s="218">
        <v>80</v>
      </c>
      <c r="G1244" s="226">
        <f t="shared" ref="G1244:G1245" si="1220">SUM(H1244:I1244)</f>
        <v>659</v>
      </c>
      <c r="H1244" s="226">
        <v>551</v>
      </c>
      <c r="I1244" s="219">
        <v>108</v>
      </c>
      <c r="J1244" s="219">
        <f>SUM($D$8,$D$10:$D1244)/(_xlfn.DAYS(B1244,"10-Jun-2020")+1)</f>
        <v>405.90736040609136</v>
      </c>
      <c r="K1244" s="257" t="s">
        <v>59</v>
      </c>
    </row>
    <row r="1245" spans="2:11" ht="33">
      <c r="B1245" s="213">
        <v>45568</v>
      </c>
      <c r="C1245" s="214" t="s">
        <v>16</v>
      </c>
      <c r="D1245" s="226">
        <f t="shared" si="1219"/>
        <v>335</v>
      </c>
      <c r="E1245" s="226">
        <v>273</v>
      </c>
      <c r="F1245" s="218">
        <v>62</v>
      </c>
      <c r="G1245" s="226">
        <f t="shared" si="1220"/>
        <v>450</v>
      </c>
      <c r="H1245" s="226">
        <v>368</v>
      </c>
      <c r="I1245" s="219">
        <v>82</v>
      </c>
      <c r="J1245" s="219">
        <f>SUM($D$8,$D$10:$D1245)/(_xlfn.DAYS(B1245,"10-Jun-2020")+1)</f>
        <v>405.86239695624602</v>
      </c>
      <c r="K1245" s="257" t="s">
        <v>530</v>
      </c>
    </row>
    <row r="1246" spans="2:11">
      <c r="B1246" s="213">
        <v>45569</v>
      </c>
      <c r="C1246" s="214" t="s">
        <v>26</v>
      </c>
      <c r="D1246" s="226">
        <f t="shared" ref="D1246:D1248" si="1221">SUM(E1246:F1246)</f>
        <v>543</v>
      </c>
      <c r="E1246" s="226">
        <v>353</v>
      </c>
      <c r="F1246" s="218">
        <v>190</v>
      </c>
      <c r="G1246" s="226">
        <f t="shared" ref="G1246:G1248" si="1222">SUM(H1246:I1246)</f>
        <v>751</v>
      </c>
      <c r="H1246" s="226">
        <v>505</v>
      </c>
      <c r="I1246" s="219">
        <v>246</v>
      </c>
      <c r="J1246" s="219">
        <f>SUM($D$8,$D$10:$D1246)/(_xlfn.DAYS(B1246,"10-Jun-2020")+1)</f>
        <v>405.9493029150824</v>
      </c>
      <c r="K1246" s="257" t="s">
        <v>59</v>
      </c>
    </row>
    <row r="1247" spans="2:11">
      <c r="B1247" s="213">
        <v>45570</v>
      </c>
      <c r="C1247" s="214" t="s">
        <v>18</v>
      </c>
      <c r="D1247" s="226">
        <f t="shared" si="1221"/>
        <v>280</v>
      </c>
      <c r="E1247" s="226">
        <v>96</v>
      </c>
      <c r="F1247" s="218">
        <v>184</v>
      </c>
      <c r="G1247" s="226">
        <f t="shared" si="1222"/>
        <v>347</v>
      </c>
      <c r="H1247" s="226">
        <v>114</v>
      </c>
      <c r="I1247" s="219">
        <v>233</v>
      </c>
      <c r="J1247" s="219">
        <f>SUM($D$8,$D$10:$D1247)/(_xlfn.DAYS(B1247,"10-Jun-2020")+1)</f>
        <v>405.86953768207724</v>
      </c>
      <c r="K1247" s="257" t="s">
        <v>59</v>
      </c>
    </row>
    <row r="1248" spans="2:11">
      <c r="B1248" s="213">
        <v>45571</v>
      </c>
      <c r="C1248" s="214" t="s">
        <v>19</v>
      </c>
      <c r="D1248" s="226">
        <f t="shared" si="1221"/>
        <v>253</v>
      </c>
      <c r="E1248" s="226">
        <v>77</v>
      </c>
      <c r="F1248" s="218">
        <v>176</v>
      </c>
      <c r="G1248" s="226">
        <f t="shared" si="1222"/>
        <v>326</v>
      </c>
      <c r="H1248" s="226">
        <v>106</v>
      </c>
      <c r="I1248" s="219">
        <v>220</v>
      </c>
      <c r="J1248" s="219">
        <f>SUM($D$8,$D$10:$D1248)/(_xlfn.DAYS(B1248,"10-Jun-2020")+1)</f>
        <v>405.77278481012661</v>
      </c>
      <c r="K1248" s="257" t="s">
        <v>59</v>
      </c>
    </row>
    <row r="1249" spans="2:11">
      <c r="B1249" s="213">
        <v>45572</v>
      </c>
      <c r="C1249" s="214" t="s">
        <v>28</v>
      </c>
      <c r="D1249" s="226">
        <f t="shared" ref="D1249" si="1223">SUM(E1249:F1249)</f>
        <v>541</v>
      </c>
      <c r="E1249" s="226">
        <v>309</v>
      </c>
      <c r="F1249" s="218">
        <v>232</v>
      </c>
      <c r="G1249" s="226">
        <f t="shared" ref="G1249" si="1224">SUM(H1249:I1249)</f>
        <v>802</v>
      </c>
      <c r="H1249" s="226">
        <v>484</v>
      </c>
      <c r="I1249" s="219">
        <v>318</v>
      </c>
      <c r="J1249" s="219">
        <f>SUM($D$8,$D$10:$D1249)/(_xlfn.DAYS(B1249,"10-Jun-2020")+1)</f>
        <v>405.85831752055662</v>
      </c>
      <c r="K1249" s="257" t="s">
        <v>59</v>
      </c>
    </row>
    <row r="1250" spans="2:11">
      <c r="B1250" s="213">
        <v>45573</v>
      </c>
      <c r="C1250" s="214" t="s">
        <v>29</v>
      </c>
      <c r="D1250" s="226">
        <f t="shared" ref="D1250:D1251" si="1225">SUM(E1250:F1250)</f>
        <v>538</v>
      </c>
      <c r="E1250" s="226">
        <v>320</v>
      </c>
      <c r="F1250" s="218">
        <v>218</v>
      </c>
      <c r="G1250" s="226">
        <f t="shared" ref="G1250:G1251" si="1226">SUM(H1250:I1250)</f>
        <v>746</v>
      </c>
      <c r="H1250" s="226">
        <v>474</v>
      </c>
      <c r="I1250" s="219">
        <v>272</v>
      </c>
      <c r="J1250" s="219">
        <f>SUM($D$8,$D$10:$D1250)/(_xlfn.DAYS(B1250,"10-Jun-2020")+1)</f>
        <v>405.94184576485463</v>
      </c>
      <c r="K1250" s="257" t="s">
        <v>59</v>
      </c>
    </row>
    <row r="1251" spans="2:11">
      <c r="B1251" s="213">
        <v>45574</v>
      </c>
      <c r="C1251" s="214" t="s">
        <v>15</v>
      </c>
      <c r="D1251" s="226">
        <f t="shared" si="1225"/>
        <v>458</v>
      </c>
      <c r="E1251" s="226">
        <v>253</v>
      </c>
      <c r="F1251" s="218">
        <v>205</v>
      </c>
      <c r="G1251" s="226">
        <f t="shared" si="1226"/>
        <v>586</v>
      </c>
      <c r="H1251" s="226">
        <v>320</v>
      </c>
      <c r="I1251" s="219">
        <v>266</v>
      </c>
      <c r="J1251" s="219">
        <f>SUM($D$8,$D$10:$D1251)/(_xlfn.DAYS(B1251,"10-Jun-2020")+1)</f>
        <v>405.97473152242577</v>
      </c>
      <c r="K1251" s="257" t="s">
        <v>59</v>
      </c>
    </row>
    <row r="1252" spans="2:11" ht="33">
      <c r="B1252" s="213">
        <v>45575</v>
      </c>
      <c r="C1252" s="214" t="s">
        <v>16</v>
      </c>
      <c r="D1252" s="226">
        <f t="shared" ref="D1252" si="1227">SUM(E1252:F1252)</f>
        <v>555</v>
      </c>
      <c r="E1252" s="226">
        <v>321</v>
      </c>
      <c r="F1252" s="218">
        <v>234</v>
      </c>
      <c r="G1252" s="226">
        <f t="shared" ref="G1252" si="1228">SUM(H1252:I1252)</f>
        <v>785</v>
      </c>
      <c r="H1252" s="226">
        <v>498</v>
      </c>
      <c r="I1252" s="219">
        <v>287</v>
      </c>
      <c r="J1252" s="219">
        <f>SUM($D$8,$D$10:$D1252)/(_xlfn.DAYS(B1252,"10-Jun-2020")+1)</f>
        <v>406.06881313131311</v>
      </c>
      <c r="K1252" s="257" t="s">
        <v>531</v>
      </c>
    </row>
    <row r="1253" spans="2:11">
      <c r="B1253" s="245">
        <v>45576</v>
      </c>
      <c r="C1253" s="259" t="s">
        <v>26</v>
      </c>
      <c r="D1253" s="260">
        <f t="shared" ref="D1253" si="1229">SUM(E1253:F1253)</f>
        <v>479</v>
      </c>
      <c r="E1253" s="246">
        <v>248</v>
      </c>
      <c r="F1253" s="247">
        <v>231</v>
      </c>
      <c r="G1253" s="246">
        <f t="shared" ref="G1253" si="1230">SUM(H1253:I1253)</f>
        <v>610</v>
      </c>
      <c r="H1253" s="246">
        <v>305</v>
      </c>
      <c r="I1253" s="248">
        <v>305</v>
      </c>
      <c r="J1253" s="248">
        <f>SUM($D$8,$D$10:$D1253)/(_xlfn.DAYS(B1253,"10-Jun-2020")+1)</f>
        <v>406.1148264984227</v>
      </c>
      <c r="K1253" s="258" t="s">
        <v>59</v>
      </c>
    </row>
    <row r="1254" spans="2:11">
      <c r="B1254" s="245">
        <v>45577</v>
      </c>
      <c r="C1254" s="259" t="s">
        <v>18</v>
      </c>
      <c r="D1254" s="260">
        <f t="shared" ref="D1254:D1255" si="1231">SUM(E1254:F1254)</f>
        <v>343</v>
      </c>
      <c r="E1254" s="246">
        <v>123</v>
      </c>
      <c r="F1254" s="247">
        <v>220</v>
      </c>
      <c r="G1254" s="246">
        <f t="shared" ref="G1254:G1255" si="1232">SUM(H1254:I1254)</f>
        <v>437</v>
      </c>
      <c r="H1254" s="246">
        <v>150</v>
      </c>
      <c r="I1254" s="248">
        <v>287</v>
      </c>
      <c r="J1254" s="248">
        <f>SUM($D$8,$D$10:$D1254)/(_xlfn.DAYS(B1254,"10-Jun-2020")+1)</f>
        <v>406.07503152585122</v>
      </c>
      <c r="K1254" s="258" t="s">
        <v>59</v>
      </c>
    </row>
    <row r="1255" spans="2:11">
      <c r="B1255" s="245">
        <v>45578</v>
      </c>
      <c r="C1255" s="259" t="s">
        <v>19</v>
      </c>
      <c r="D1255" s="260">
        <f t="shared" si="1231"/>
        <v>256</v>
      </c>
      <c r="E1255" s="246">
        <v>51</v>
      </c>
      <c r="F1255" s="247">
        <v>205</v>
      </c>
      <c r="G1255" s="246">
        <f t="shared" si="1232"/>
        <v>305</v>
      </c>
      <c r="H1255" s="246">
        <v>71</v>
      </c>
      <c r="I1255" s="248">
        <v>234</v>
      </c>
      <c r="J1255" s="248">
        <f>SUM($D$8,$D$10:$D1255)/(_xlfn.DAYS(B1255,"10-Jun-2020")+1)</f>
        <v>405.98046628859481</v>
      </c>
      <c r="K1255"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90" t="s">
        <v>7</v>
      </c>
      <c r="C5" s="291"/>
      <c r="D5" s="294" t="s">
        <v>8</v>
      </c>
      <c r="E5" s="295"/>
      <c r="F5" s="295"/>
      <c r="G5" s="295"/>
      <c r="H5" s="295"/>
      <c r="I5" s="295"/>
      <c r="J5" s="295"/>
      <c r="K5" s="296"/>
      <c r="L5" s="268"/>
      <c r="M5" s="13"/>
    </row>
    <row r="6" spans="2:14">
      <c r="B6" s="292"/>
      <c r="C6" s="293"/>
      <c r="D6" s="14" t="s">
        <v>0</v>
      </c>
      <c r="E6" s="14" t="s">
        <v>1</v>
      </c>
      <c r="F6" s="14" t="s">
        <v>2</v>
      </c>
      <c r="G6" s="14" t="s">
        <v>3</v>
      </c>
      <c r="H6" s="14" t="s">
        <v>4</v>
      </c>
      <c r="I6" s="15" t="s">
        <v>5</v>
      </c>
      <c r="J6" s="15" t="s">
        <v>62</v>
      </c>
      <c r="K6" s="14" t="s">
        <v>58</v>
      </c>
      <c r="L6" s="268"/>
      <c r="M6" s="13"/>
    </row>
    <row r="7" spans="2:14" ht="36" customHeight="1" thickBot="1">
      <c r="B7" s="297" t="s">
        <v>443</v>
      </c>
      <c r="C7" s="284"/>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7" t="s">
        <v>400</v>
      </c>
      <c r="C8" s="278"/>
      <c r="D8" s="21">
        <v>37880</v>
      </c>
      <c r="E8" s="22">
        <v>20096</v>
      </c>
      <c r="F8" s="21">
        <v>17784</v>
      </c>
      <c r="G8" s="21">
        <v>77186</v>
      </c>
      <c r="H8" s="21">
        <v>48777</v>
      </c>
      <c r="I8" s="23">
        <v>28409</v>
      </c>
      <c r="J8" s="24"/>
      <c r="K8" s="25"/>
      <c r="L8" s="26"/>
      <c r="M8" s="13"/>
    </row>
    <row r="9" spans="2:14" ht="33" customHeight="1">
      <c r="B9" s="288" t="s">
        <v>440</v>
      </c>
      <c r="C9" s="289"/>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8" t="s">
        <v>441</v>
      </c>
      <c r="C10" s="289"/>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8" t="s">
        <v>442</v>
      </c>
      <c r="C11" s="289"/>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L5:L6"/>
    <mergeCell ref="B7:C7"/>
    <mergeCell ref="B10:C10"/>
    <mergeCell ref="B11:C11"/>
    <mergeCell ref="B9:C9"/>
    <mergeCell ref="B8:C8"/>
    <mergeCell ref="B2:K3"/>
    <mergeCell ref="B5:C6"/>
    <mergeCell ref="D5:K5"/>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정자혜</cp:lastModifiedBy>
  <cp:lastPrinted>2023-03-30T00:57:52Z</cp:lastPrinted>
  <dcterms:created xsi:type="dcterms:W3CDTF">2021-05-18T07:26:15Z</dcterms:created>
  <dcterms:modified xsi:type="dcterms:W3CDTF">2024-10-14T01:01:59Z</dcterms:modified>
</cp:coreProperties>
</file>