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025"/>
  <workbookPr/>
  <mc:AlternateContent xmlns:mc="http://schemas.openxmlformats.org/markup-compatibility/2006">
    <mc:Choice Requires="x15">
      <x15ac:absPath xmlns:x15ac="http://schemas.microsoft.com/office/spreadsheetml/2010/11/ac" url="C:\Users\USER\Desktop\[SK Innovation]\01. 일일보고서\"/>
    </mc:Choice>
  </mc:AlternateContent>
  <xr:revisionPtr revIDLastSave="0" documentId="13_ncr:1_{BF2F5D1F-1A05-4C36-B1A2-68C809540A66}" xr6:coauthVersionLast="47" xr6:coauthVersionMax="47" xr10:uidLastSave="{00000000-0000-0000-0000-000000000000}"/>
  <bookViews>
    <workbookView xWindow="-120" yWindow="-120" windowWidth="29040" windowHeight="15720" xr2:uid="{00000000-000D-0000-FFFF-FFFF00000000}"/>
  </bookViews>
  <sheets>
    <sheet name="일일보고" sheetId="1" r:id="rId1"/>
    <sheet name="누적수치" sheetId="5"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260" i="1" l="1"/>
  <c r="G1260" i="1"/>
  <c r="D1261" i="1"/>
  <c r="G1261" i="1"/>
  <c r="D1262" i="1"/>
  <c r="G1262" i="1"/>
  <c r="D1259" i="1"/>
  <c r="G1259" i="1"/>
  <c r="D1258" i="1"/>
  <c r="G1258" i="1"/>
  <c r="D1257" i="1"/>
  <c r="G1257" i="1"/>
  <c r="D1256" i="1"/>
  <c r="G1256" i="1"/>
  <c r="D1254" i="1"/>
  <c r="G1254" i="1"/>
  <c r="D1255" i="1"/>
  <c r="G1255" i="1"/>
  <c r="D1253" i="1"/>
  <c r="G1253" i="1"/>
  <c r="D1252" i="1"/>
  <c r="G1252" i="1"/>
  <c r="D1250" i="1"/>
  <c r="G1250" i="1"/>
  <c r="D1251" i="1"/>
  <c r="G1251" i="1"/>
  <c r="D1249" i="1"/>
  <c r="G1249" i="1"/>
  <c r="D1246" i="1"/>
  <c r="G1246" i="1"/>
  <c r="D1247" i="1"/>
  <c r="G1247" i="1"/>
  <c r="D1248" i="1"/>
  <c r="G1248" i="1"/>
  <c r="D1244" i="1"/>
  <c r="G1244" i="1"/>
  <c r="D1245" i="1"/>
  <c r="G1245" i="1"/>
  <c r="D1242" i="1"/>
  <c r="G1242" i="1"/>
  <c r="D1243" i="1"/>
  <c r="G1243" i="1"/>
  <c r="D1240" i="1"/>
  <c r="G1240" i="1"/>
  <c r="D1241" i="1"/>
  <c r="G1241" i="1"/>
  <c r="D1239" i="1"/>
  <c r="G1239" i="1"/>
  <c r="D1238" i="1"/>
  <c r="G1238" i="1"/>
  <c r="D1237" i="1"/>
  <c r="G1237" i="1"/>
  <c r="D1236" i="1"/>
  <c r="G1236" i="1"/>
  <c r="D1235" i="1"/>
  <c r="G1235" i="1"/>
  <c r="D1233" i="1"/>
  <c r="G1233" i="1"/>
  <c r="D1234" i="1"/>
  <c r="G1234" i="1"/>
  <c r="D1232" i="1"/>
  <c r="G1232" i="1"/>
  <c r="D1231" i="1"/>
  <c r="G1231" i="1"/>
  <c r="D1230" i="1"/>
  <c r="G1230" i="1"/>
  <c r="D1226" i="1"/>
  <c r="G1226" i="1"/>
  <c r="D1227" i="1"/>
  <c r="G1227" i="1"/>
  <c r="D1228" i="1"/>
  <c r="G1228" i="1"/>
  <c r="D1229" i="1"/>
  <c r="G1229" i="1"/>
  <c r="D1225" i="1"/>
  <c r="G1225" i="1"/>
  <c r="G1224" i="1"/>
  <c r="D1224" i="1"/>
  <c r="D1223" i="1"/>
  <c r="G1223" i="1"/>
  <c r="D1222" i="1"/>
  <c r="G1222" i="1"/>
  <c r="D1218" i="1"/>
  <c r="G1218" i="1"/>
  <c r="D1219" i="1"/>
  <c r="G1219" i="1"/>
  <c r="D1220" i="1"/>
  <c r="G1220" i="1"/>
  <c r="D1221" i="1"/>
  <c r="G1221" i="1"/>
  <c r="D1217" i="1"/>
  <c r="G1217" i="1"/>
  <c r="D1216" i="1"/>
  <c r="G1216" i="1"/>
  <c r="D1215" i="1"/>
  <c r="G1215" i="1"/>
  <c r="D1214" i="1"/>
  <c r="G1214" i="1"/>
  <c r="D1211" i="1"/>
  <c r="G1211" i="1"/>
  <c r="D1212" i="1"/>
  <c r="G1212" i="1"/>
  <c r="D1213" i="1"/>
  <c r="G1213" i="1"/>
  <c r="D1210" i="1"/>
  <c r="G1210" i="1"/>
  <c r="D1204" i="1"/>
  <c r="G1204" i="1"/>
  <c r="D1205" i="1"/>
  <c r="G1205" i="1"/>
  <c r="D1206" i="1"/>
  <c r="G1206" i="1"/>
  <c r="D1207" i="1"/>
  <c r="G1207" i="1"/>
  <c r="D1208" i="1"/>
  <c r="G1208" i="1"/>
  <c r="D1209" i="1"/>
  <c r="G1209" i="1"/>
  <c r="D1203" i="1"/>
  <c r="G1203" i="1"/>
  <c r="D1202" i="1"/>
  <c r="G1202" i="1"/>
  <c r="D1201" i="1" l="1"/>
  <c r="G1201" i="1"/>
  <c r="D1200" i="1" l="1"/>
  <c r="G1200" i="1"/>
  <c r="D1198" i="1" l="1"/>
  <c r="G1198" i="1"/>
  <c r="D1199" i="1"/>
  <c r="G1199" i="1"/>
  <c r="D1197" i="1"/>
  <c r="G1197" i="1"/>
  <c r="D1195" i="1" l="1"/>
  <c r="G1195" i="1"/>
  <c r="D1196" i="1"/>
  <c r="G1196" i="1"/>
  <c r="D1194" i="1"/>
  <c r="G1194" i="1"/>
  <c r="D1193" i="1" l="1"/>
  <c r="G1193" i="1"/>
  <c r="D1191" i="1" l="1"/>
  <c r="G1191" i="1"/>
  <c r="D1192" i="1"/>
  <c r="G1192" i="1"/>
  <c r="D1188" i="1"/>
  <c r="D1189" i="1"/>
  <c r="D1190" i="1"/>
  <c r="G1189" i="1"/>
  <c r="G1190" i="1"/>
  <c r="G1188" i="1"/>
  <c r="D1187" i="1" l="1"/>
  <c r="G1187" i="1"/>
  <c r="D1186" i="1"/>
  <c r="G1186" i="1"/>
  <c r="D1183" i="1" l="1"/>
  <c r="G1183" i="1"/>
  <c r="D1184" i="1"/>
  <c r="G1184" i="1"/>
  <c r="D1185" i="1"/>
  <c r="G1185" i="1"/>
  <c r="D1182" i="1" l="1"/>
  <c r="G1182" i="1"/>
  <c r="D1181" i="1" l="1"/>
  <c r="G1181" i="1"/>
  <c r="D1180" i="1"/>
  <c r="G1180" i="1"/>
  <c r="D1179" i="1" l="1"/>
  <c r="G1179" i="1"/>
  <c r="D1176" i="1"/>
  <c r="G1176" i="1"/>
  <c r="D1177" i="1"/>
  <c r="G1177" i="1"/>
  <c r="D1178" i="1"/>
  <c r="G1178" i="1"/>
  <c r="D1175" i="1" l="1"/>
  <c r="G1175" i="1"/>
  <c r="D1174" i="1" l="1"/>
  <c r="G1174" i="1"/>
  <c r="D1173" i="1" l="1"/>
  <c r="G1173" i="1"/>
  <c r="D1172" i="1"/>
  <c r="G1172" i="1"/>
  <c r="D1170" i="1"/>
  <c r="G1170" i="1"/>
  <c r="D1171" i="1"/>
  <c r="G1171" i="1"/>
  <c r="D1169" i="1"/>
  <c r="G1169" i="1"/>
  <c r="G1168" i="1" l="1"/>
  <c r="D1168" i="1"/>
  <c r="D1167" i="1" l="1"/>
  <c r="G1167" i="1"/>
  <c r="D1166" i="1" l="1"/>
  <c r="G1166" i="1"/>
  <c r="D1165" i="1"/>
  <c r="G1165" i="1"/>
  <c r="D1162" i="1" l="1"/>
  <c r="G1162" i="1"/>
  <c r="D1163" i="1"/>
  <c r="G1163" i="1"/>
  <c r="D1164" i="1"/>
  <c r="G1164" i="1"/>
  <c r="D1161" i="1" l="1"/>
  <c r="G1161" i="1"/>
  <c r="D1160" i="1" l="1"/>
  <c r="G1160" i="1"/>
  <c r="D1159" i="1" l="1"/>
  <c r="G1159" i="1"/>
  <c r="D1158" i="1" l="1"/>
  <c r="G1158" i="1"/>
  <c r="D1156" i="1" l="1"/>
  <c r="G1156" i="1"/>
  <c r="D1157" i="1"/>
  <c r="G1157" i="1"/>
  <c r="D1154" i="1"/>
  <c r="G1154" i="1"/>
  <c r="D1155" i="1"/>
  <c r="G1155" i="1"/>
  <c r="D1153" i="1" l="1"/>
  <c r="G1153" i="1"/>
  <c r="D1152" i="1" l="1"/>
  <c r="G1152" i="1"/>
  <c r="D1151" i="1" l="1"/>
  <c r="G1151" i="1"/>
  <c r="D1149" i="1" l="1"/>
  <c r="G1149" i="1"/>
  <c r="D1150" i="1"/>
  <c r="G1150" i="1"/>
  <c r="D1147" i="1"/>
  <c r="G1147" i="1"/>
  <c r="D1148" i="1"/>
  <c r="G1148" i="1"/>
  <c r="D1146" i="1" l="1"/>
  <c r="G1146" i="1"/>
  <c r="D1145" i="1" l="1"/>
  <c r="G1145" i="1"/>
  <c r="G1144" i="1" l="1"/>
  <c r="D1144" i="1"/>
  <c r="D1142" i="1" l="1"/>
  <c r="G1142" i="1"/>
  <c r="D1143" i="1"/>
  <c r="G1143" i="1"/>
  <c r="D1141" i="1" l="1"/>
  <c r="G1141" i="1"/>
  <c r="D1140" i="1" l="1"/>
  <c r="G1140" i="1"/>
  <c r="D1139" i="1" l="1"/>
  <c r="G1139" i="1"/>
  <c r="D1138" i="1" l="1"/>
  <c r="G1138" i="1"/>
  <c r="D1137" i="1" l="1"/>
  <c r="G1137" i="1"/>
  <c r="D1134" i="1" l="1"/>
  <c r="G1134" i="1"/>
  <c r="D1135" i="1"/>
  <c r="G1135" i="1"/>
  <c r="D1136" i="1"/>
  <c r="G1136" i="1"/>
  <c r="D1133" i="1" l="1"/>
  <c r="G1133" i="1"/>
  <c r="D1132" i="1" l="1"/>
  <c r="G1132" i="1"/>
  <c r="D1131" i="1" l="1"/>
  <c r="G1131" i="1"/>
  <c r="D1130" i="1" l="1"/>
  <c r="G1130" i="1"/>
  <c r="G1129" i="1"/>
  <c r="D1129" i="1"/>
  <c r="G1128" i="1"/>
  <c r="D1128" i="1"/>
  <c r="G1127" i="1"/>
  <c r="D1127" i="1"/>
  <c r="D1126" i="1" l="1"/>
  <c r="G1126" i="1"/>
  <c r="D1125" i="1"/>
  <c r="G1125" i="1"/>
  <c r="D1124" i="1" l="1"/>
  <c r="G1124" i="1"/>
  <c r="D1123" i="1" l="1"/>
  <c r="G1123" i="1"/>
  <c r="D1120" i="1" l="1"/>
  <c r="G1120" i="1"/>
  <c r="D1121" i="1"/>
  <c r="G1121" i="1"/>
  <c r="D1122" i="1"/>
  <c r="G1122" i="1"/>
  <c r="D1119" i="1" l="1"/>
  <c r="G1119" i="1"/>
  <c r="G1118" i="1" l="1"/>
  <c r="D1118" i="1"/>
  <c r="D1117" i="1" l="1"/>
  <c r="G1117" i="1"/>
  <c r="D1116" i="1" l="1"/>
  <c r="G1116" i="1"/>
  <c r="D1113" i="1" l="1"/>
  <c r="G1113" i="1"/>
  <c r="D1114" i="1"/>
  <c r="G1114" i="1"/>
  <c r="D1115" i="1"/>
  <c r="G1115" i="1"/>
  <c r="D1112" i="1" l="1"/>
  <c r="G1112" i="1"/>
  <c r="D1111" i="1" l="1"/>
  <c r="G1111" i="1"/>
  <c r="D1110" i="1" l="1"/>
  <c r="G1110" i="1"/>
  <c r="D1109" i="1" l="1"/>
  <c r="G1109" i="1"/>
  <c r="D1106" i="1" l="1"/>
  <c r="G1106" i="1"/>
  <c r="D1107" i="1"/>
  <c r="G1107" i="1"/>
  <c r="D1108" i="1"/>
  <c r="G1108" i="1"/>
  <c r="D1105" i="1" l="1"/>
  <c r="G1105" i="1"/>
  <c r="D1103" i="1" l="1"/>
  <c r="G1103" i="1"/>
  <c r="D1104" i="1"/>
  <c r="G1104" i="1"/>
  <c r="D1102" i="1" l="1"/>
  <c r="G1102" i="1"/>
  <c r="D1099" i="1" l="1"/>
  <c r="G1099" i="1"/>
  <c r="D1100" i="1"/>
  <c r="G1100" i="1"/>
  <c r="D1101" i="1"/>
  <c r="G1101" i="1"/>
  <c r="D1098" i="1" l="1"/>
  <c r="G1098" i="1"/>
  <c r="D1097" i="1" l="1"/>
  <c r="G1097" i="1"/>
  <c r="D1096" i="1" l="1"/>
  <c r="G1096" i="1"/>
  <c r="D1092" i="1" l="1"/>
  <c r="G1092" i="1"/>
  <c r="D1093" i="1"/>
  <c r="G1093" i="1"/>
  <c r="D1094" i="1"/>
  <c r="G1094" i="1"/>
  <c r="D1095" i="1"/>
  <c r="G1095" i="1"/>
  <c r="D1091" i="1" l="1"/>
  <c r="G1091" i="1"/>
  <c r="G1090" i="1" l="1"/>
  <c r="D1089" i="1"/>
  <c r="G1089" i="1"/>
  <c r="D1090" i="1"/>
  <c r="D1088" i="1" l="1"/>
  <c r="G1088" i="1"/>
  <c r="D1085" i="1" l="1"/>
  <c r="G1085" i="1"/>
  <c r="D1086" i="1"/>
  <c r="G1086" i="1"/>
  <c r="D1087" i="1"/>
  <c r="G1087" i="1"/>
  <c r="D1082" i="1" l="1"/>
  <c r="D1084" i="1"/>
  <c r="G1084" i="1"/>
  <c r="D1083" i="1" l="1"/>
  <c r="G1083" i="1"/>
  <c r="G1082" i="1" l="1"/>
  <c r="D1081" i="1" l="1"/>
  <c r="G1081" i="1"/>
  <c r="D1078" i="1" l="1"/>
  <c r="G1078" i="1"/>
  <c r="D1079" i="1"/>
  <c r="G1079" i="1"/>
  <c r="D1080" i="1"/>
  <c r="G1080" i="1"/>
  <c r="D1077" i="1" l="1"/>
  <c r="G1077" i="1"/>
  <c r="D1076" i="1" l="1"/>
  <c r="G1076" i="1"/>
  <c r="D1075" i="1" l="1"/>
  <c r="G1075" i="1"/>
  <c r="D1074" i="1" l="1"/>
  <c r="G1074" i="1"/>
  <c r="D1071" i="1" l="1"/>
  <c r="G1071" i="1"/>
  <c r="D1072" i="1"/>
  <c r="G1072" i="1"/>
  <c r="D1073" i="1"/>
  <c r="G1073" i="1"/>
  <c r="F1070" i="1" l="1"/>
  <c r="D1070" i="1" s="1"/>
  <c r="G1070" i="1"/>
  <c r="D1068" i="1" l="1"/>
  <c r="G1068" i="1"/>
  <c r="D1069" i="1"/>
  <c r="G1069" i="1"/>
  <c r="D1067" i="1" l="1"/>
  <c r="G1067" i="1"/>
  <c r="D1065" i="1" l="1"/>
  <c r="G1065" i="1"/>
  <c r="D1066" i="1"/>
  <c r="G1066" i="1"/>
  <c r="D1064" i="1" l="1"/>
  <c r="G1064" i="1"/>
  <c r="D1063" i="1" l="1"/>
  <c r="G1063" i="1"/>
  <c r="D1062" i="1"/>
  <c r="G1062" i="1"/>
  <c r="D1061" i="1" l="1"/>
  <c r="G1061" i="1"/>
  <c r="D1060" i="1" l="1"/>
  <c r="G1060" i="1"/>
  <c r="D1058" i="1" l="1"/>
  <c r="G1058" i="1"/>
  <c r="D1059" i="1"/>
  <c r="G1059" i="1"/>
  <c r="D1057" i="1" l="1"/>
  <c r="G1057" i="1"/>
  <c r="D1056" i="1" l="1"/>
  <c r="G1056" i="1"/>
  <c r="D1055" i="1" l="1"/>
  <c r="G1055" i="1"/>
  <c r="D1054" i="1" l="1"/>
  <c r="G1054" i="1"/>
  <c r="D1053" i="1" l="1"/>
  <c r="G1053" i="1"/>
  <c r="D1051" i="1" l="1"/>
  <c r="G1051" i="1"/>
  <c r="D1052" i="1"/>
  <c r="G1052" i="1"/>
  <c r="D1044" i="1" l="1"/>
  <c r="D1050" i="1"/>
  <c r="G1050" i="1"/>
  <c r="D1049" i="1" l="1"/>
  <c r="G1049" i="1"/>
  <c r="D1048" i="1" l="1"/>
  <c r="G1048" i="1"/>
  <c r="D1047" i="1" l="1"/>
  <c r="G1047" i="1"/>
  <c r="D1046" i="1" l="1"/>
  <c r="G1046" i="1"/>
  <c r="G1044" i="1" l="1"/>
  <c r="D1045" i="1"/>
  <c r="G1045" i="1"/>
  <c r="D1043" i="1"/>
  <c r="G1043" i="1"/>
  <c r="D1042" i="1" l="1"/>
  <c r="G1042" i="1"/>
  <c r="D1041" i="1" l="1"/>
  <c r="G1041" i="1"/>
  <c r="D1040" i="1" l="1"/>
  <c r="G1040" i="1"/>
  <c r="D1039" i="1" l="1"/>
  <c r="G1039" i="1"/>
  <c r="D1037" i="1" l="1"/>
  <c r="G1037" i="1"/>
  <c r="D1038" i="1"/>
  <c r="G1038" i="1"/>
  <c r="D1036" i="1"/>
  <c r="G1036" i="1"/>
  <c r="D1035" i="1" l="1"/>
  <c r="G1035" i="1"/>
  <c r="D1034" i="1" l="1"/>
  <c r="G1034" i="1"/>
  <c r="D1033" i="1" l="1"/>
  <c r="G1033" i="1"/>
  <c r="D1032" i="1" l="1"/>
  <c r="G1032" i="1"/>
  <c r="D1030" i="1" l="1"/>
  <c r="G1030" i="1"/>
  <c r="D1031" i="1"/>
  <c r="G1031" i="1"/>
  <c r="D1027" i="1"/>
  <c r="G1027" i="1"/>
  <c r="D1028" i="1"/>
  <c r="G1028" i="1"/>
  <c r="D1029" i="1"/>
  <c r="G1029" i="1"/>
  <c r="D1026" i="1" l="1"/>
  <c r="G1026" i="1"/>
  <c r="D1025" i="1" l="1"/>
  <c r="G1025" i="1"/>
  <c r="D1023" i="1" l="1"/>
  <c r="G1023" i="1"/>
  <c r="D1024" i="1"/>
  <c r="G1024" i="1"/>
  <c r="D1022" i="1"/>
  <c r="G1022" i="1"/>
  <c r="D1021" i="1" l="1"/>
  <c r="G1021" i="1"/>
  <c r="D1020" i="1" l="1"/>
  <c r="G1020" i="1"/>
  <c r="D1019" i="1" l="1"/>
  <c r="G1019" i="1"/>
  <c r="D1018" i="1" l="1"/>
  <c r="G1018" i="1"/>
  <c r="D1015" i="1" l="1"/>
  <c r="G1015" i="1"/>
  <c r="D1016" i="1"/>
  <c r="G1016" i="1"/>
  <c r="D1017" i="1"/>
  <c r="G1017" i="1"/>
  <c r="D1014" i="1" l="1"/>
  <c r="G1014" i="1"/>
  <c r="D1013" i="1" l="1"/>
  <c r="G1013" i="1"/>
  <c r="D1012" i="1" l="1"/>
  <c r="G1012" i="1"/>
  <c r="D1009" i="1" l="1"/>
  <c r="G1009" i="1"/>
  <c r="D1010" i="1"/>
  <c r="G1010" i="1"/>
  <c r="D1011" i="1"/>
  <c r="G1011" i="1"/>
  <c r="D1007" i="1" l="1"/>
  <c r="G1007" i="1"/>
  <c r="D1008" i="1"/>
  <c r="G1008" i="1"/>
  <c r="D1006" i="1" l="1"/>
  <c r="G1006" i="1"/>
  <c r="D1005" i="1" l="1"/>
  <c r="G1005" i="1"/>
  <c r="D1004" i="1"/>
  <c r="G1004" i="1"/>
  <c r="D1002" i="1" l="1"/>
  <c r="G1002" i="1"/>
  <c r="D1003" i="1"/>
  <c r="G1003" i="1"/>
  <c r="D1001" i="1" l="1"/>
  <c r="G1001" i="1"/>
  <c r="G1000" i="1" l="1"/>
  <c r="D1000" i="1"/>
  <c r="D999" i="1" l="1"/>
  <c r="G999" i="1"/>
  <c r="D998" i="1" l="1"/>
  <c r="G998" i="1"/>
  <c r="D997" i="1" l="1"/>
  <c r="G997" i="1"/>
  <c r="D995" i="1" l="1"/>
  <c r="G995" i="1"/>
  <c r="D996" i="1"/>
  <c r="G996" i="1"/>
  <c r="D994" i="1"/>
  <c r="G994" i="1"/>
  <c r="D9" i="5" l="1"/>
  <c r="J9" i="5" l="1"/>
  <c r="N11" i="5"/>
  <c r="D934" i="5"/>
  <c r="H10" i="5" l="1"/>
  <c r="H11" i="5" s="1"/>
  <c r="E10" i="5"/>
  <c r="E11" i="5" s="1"/>
  <c r="G9" i="5" l="1"/>
  <c r="E9" i="5"/>
  <c r="I9" i="1"/>
  <c r="H9" i="1"/>
  <c r="F9" i="1"/>
  <c r="E9" i="1"/>
  <c r="G970" i="5"/>
  <c r="D970" i="5"/>
  <c r="G969" i="5"/>
  <c r="D969" i="5"/>
  <c r="G968" i="5"/>
  <c r="D968" i="5"/>
  <c r="G967" i="5"/>
  <c r="D967" i="5"/>
  <c r="G966" i="5"/>
  <c r="D966" i="5"/>
  <c r="G965" i="5"/>
  <c r="D965" i="5"/>
  <c r="G964" i="5"/>
  <c r="D964" i="5"/>
  <c r="G963" i="5"/>
  <c r="D963" i="5"/>
  <c r="G962" i="5"/>
  <c r="D962" i="5"/>
  <c r="G961" i="5"/>
  <c r="D961" i="5"/>
  <c r="G960" i="5"/>
  <c r="D960" i="5"/>
  <c r="G959" i="5"/>
  <c r="D959" i="5"/>
  <c r="G958" i="5"/>
  <c r="D958" i="5"/>
  <c r="G957" i="5"/>
  <c r="D957" i="5"/>
  <c r="G956" i="5"/>
  <c r="D956" i="5"/>
  <c r="G955" i="5"/>
  <c r="D955" i="5"/>
  <c r="G954" i="5"/>
  <c r="D954" i="5"/>
  <c r="G953" i="5"/>
  <c r="D953" i="5"/>
  <c r="G952" i="5"/>
  <c r="D952" i="5"/>
  <c r="G951" i="5"/>
  <c r="D951" i="5"/>
  <c r="G950" i="5"/>
  <c r="D950" i="5"/>
  <c r="G949" i="5"/>
  <c r="D949" i="5"/>
  <c r="G948" i="5"/>
  <c r="D948" i="5"/>
  <c r="G947" i="5"/>
  <c r="D947" i="5"/>
  <c r="G946" i="5"/>
  <c r="D946" i="5"/>
  <c r="G945" i="5"/>
  <c r="D945" i="5"/>
  <c r="G944" i="5"/>
  <c r="D944" i="5"/>
  <c r="G943" i="5"/>
  <c r="D943" i="5"/>
  <c r="G942" i="5"/>
  <c r="D942" i="5"/>
  <c r="G941" i="5"/>
  <c r="D941" i="5"/>
  <c r="G940" i="5"/>
  <c r="D940" i="5"/>
  <c r="G939" i="5"/>
  <c r="D939" i="5"/>
  <c r="G938" i="5"/>
  <c r="D938" i="5"/>
  <c r="G937" i="5"/>
  <c r="D937" i="5"/>
  <c r="G936" i="5"/>
  <c r="D936" i="5"/>
  <c r="G935" i="5"/>
  <c r="D935" i="5"/>
  <c r="G934" i="5"/>
  <c r="G933" i="5"/>
  <c r="D933" i="5"/>
  <c r="G932" i="5"/>
  <c r="D932" i="5"/>
  <c r="G931" i="5"/>
  <c r="D931" i="5"/>
  <c r="G930" i="5"/>
  <c r="D930" i="5"/>
  <c r="G929" i="5"/>
  <c r="D929" i="5"/>
  <c r="G928" i="5"/>
  <c r="D928" i="5"/>
  <c r="G927" i="5"/>
  <c r="D927" i="5"/>
  <c r="G926" i="5"/>
  <c r="D926" i="5"/>
  <c r="G925" i="5"/>
  <c r="D925" i="5"/>
  <c r="G924" i="5"/>
  <c r="D924" i="5"/>
  <c r="G923" i="5"/>
  <c r="D923" i="5"/>
  <c r="G922" i="5"/>
  <c r="D922" i="5"/>
  <c r="G921" i="5"/>
  <c r="D921" i="5"/>
  <c r="G920" i="5"/>
  <c r="D920" i="5"/>
  <c r="G919" i="5"/>
  <c r="D919" i="5"/>
  <c r="G918" i="5"/>
  <c r="D918" i="5"/>
  <c r="G917" i="5"/>
  <c r="D917" i="5"/>
  <c r="G916" i="5"/>
  <c r="D916" i="5"/>
  <c r="G915" i="5"/>
  <c r="D915" i="5"/>
  <c r="G914" i="5"/>
  <c r="D914" i="5"/>
  <c r="G913" i="5"/>
  <c r="D913" i="5"/>
  <c r="G912" i="5"/>
  <c r="D912" i="5"/>
  <c r="G911" i="5"/>
  <c r="D911" i="5"/>
  <c r="G910" i="5"/>
  <c r="D910" i="5"/>
  <c r="G909" i="5"/>
  <c r="D909" i="5"/>
  <c r="G908" i="5"/>
  <c r="D908" i="5"/>
  <c r="G907" i="5"/>
  <c r="D907" i="5"/>
  <c r="G906" i="5"/>
  <c r="D906" i="5"/>
  <c r="G905" i="5"/>
  <c r="D905" i="5"/>
  <c r="G904" i="5"/>
  <c r="D904" i="5"/>
  <c r="G903" i="5"/>
  <c r="D903" i="5"/>
  <c r="G902" i="5"/>
  <c r="D902" i="5"/>
  <c r="G901" i="5"/>
  <c r="D901" i="5"/>
  <c r="G900" i="5"/>
  <c r="D900" i="5"/>
  <c r="G899" i="5"/>
  <c r="D899" i="5"/>
  <c r="G898" i="5"/>
  <c r="D898" i="5"/>
  <c r="G897" i="5"/>
  <c r="D897" i="5"/>
  <c r="G896" i="5"/>
  <c r="D896" i="5"/>
  <c r="G895" i="5"/>
  <c r="D895" i="5"/>
  <c r="G894" i="5"/>
  <c r="D894" i="5"/>
  <c r="G893" i="5"/>
  <c r="D893" i="5"/>
  <c r="G892" i="5"/>
  <c r="D892" i="5"/>
  <c r="G891" i="5"/>
  <c r="D891" i="5"/>
  <c r="G890" i="5"/>
  <c r="D890" i="5"/>
  <c r="G889" i="5"/>
  <c r="D889" i="5"/>
  <c r="G888" i="5"/>
  <c r="D888" i="5"/>
  <c r="G887" i="5"/>
  <c r="D887" i="5"/>
  <c r="G886" i="5"/>
  <c r="D886" i="5"/>
  <c r="G885" i="5"/>
  <c r="D885" i="5"/>
  <c r="G884" i="5"/>
  <c r="D884" i="5"/>
  <c r="G883" i="5"/>
  <c r="D883" i="5"/>
  <c r="G882" i="5"/>
  <c r="D882" i="5"/>
  <c r="G881" i="5"/>
  <c r="D881" i="5"/>
  <c r="G880" i="5"/>
  <c r="D880" i="5"/>
  <c r="G879" i="5"/>
  <c r="D879" i="5"/>
  <c r="G878" i="5"/>
  <c r="D878" i="5"/>
  <c r="G877" i="5"/>
  <c r="D877" i="5"/>
  <c r="G876" i="5"/>
  <c r="D876" i="5"/>
  <c r="G875" i="5"/>
  <c r="D875" i="5"/>
  <c r="G874" i="5"/>
  <c r="D874" i="5"/>
  <c r="G873" i="5"/>
  <c r="D873" i="5"/>
  <c r="G872" i="5"/>
  <c r="D872" i="5"/>
  <c r="G871" i="5"/>
  <c r="D871" i="5"/>
  <c r="G870" i="5"/>
  <c r="D870" i="5"/>
  <c r="G869" i="5"/>
  <c r="D869" i="5"/>
  <c r="G868" i="5"/>
  <c r="D868" i="5"/>
  <c r="G867" i="5"/>
  <c r="D867" i="5"/>
  <c r="G866" i="5"/>
  <c r="D866" i="5"/>
  <c r="G865" i="5"/>
  <c r="D865" i="5"/>
  <c r="G864" i="5"/>
  <c r="D864" i="5"/>
  <c r="G863" i="5"/>
  <c r="D863" i="5"/>
  <c r="G862" i="5"/>
  <c r="D862" i="5"/>
  <c r="G861" i="5"/>
  <c r="D861" i="5"/>
  <c r="G860" i="5"/>
  <c r="D860" i="5"/>
  <c r="G859" i="5"/>
  <c r="D859" i="5"/>
  <c r="G858" i="5"/>
  <c r="D858" i="5"/>
  <c r="G857" i="5"/>
  <c r="D857" i="5"/>
  <c r="G856" i="5"/>
  <c r="D856" i="5"/>
  <c r="G855" i="5"/>
  <c r="D855" i="5"/>
  <c r="G854" i="5"/>
  <c r="D854" i="5"/>
  <c r="G853" i="5"/>
  <c r="D853" i="5"/>
  <c r="G852" i="5"/>
  <c r="D852" i="5"/>
  <c r="G851" i="5"/>
  <c r="D851" i="5"/>
  <c r="G850" i="5"/>
  <c r="D850" i="5"/>
  <c r="G849" i="5"/>
  <c r="D849" i="5"/>
  <c r="G848" i="5"/>
  <c r="D848" i="5"/>
  <c r="G847" i="5"/>
  <c r="D847" i="5"/>
  <c r="G846" i="5"/>
  <c r="D846" i="5"/>
  <c r="G845" i="5"/>
  <c r="D845" i="5"/>
  <c r="G844" i="5"/>
  <c r="D844" i="5"/>
  <c r="G843" i="5"/>
  <c r="D843" i="5"/>
  <c r="G842" i="5"/>
  <c r="D842" i="5"/>
  <c r="G841" i="5"/>
  <c r="D841" i="5"/>
  <c r="G840" i="5"/>
  <c r="D840" i="5"/>
  <c r="G839" i="5"/>
  <c r="D839" i="5"/>
  <c r="G838" i="5"/>
  <c r="D838" i="5"/>
  <c r="G837" i="5"/>
  <c r="D837" i="5"/>
  <c r="G836" i="5"/>
  <c r="D836" i="5"/>
  <c r="G835" i="5"/>
  <c r="D835" i="5"/>
  <c r="G834" i="5"/>
  <c r="D834" i="5"/>
  <c r="G833" i="5"/>
  <c r="D833" i="5"/>
  <c r="G832" i="5"/>
  <c r="D832" i="5"/>
  <c r="G831" i="5"/>
  <c r="D831" i="5"/>
  <c r="G830" i="5"/>
  <c r="D830" i="5"/>
  <c r="G829" i="5"/>
  <c r="D829" i="5"/>
  <c r="G828" i="5"/>
  <c r="D828" i="5"/>
  <c r="G827" i="5"/>
  <c r="D827" i="5"/>
  <c r="G826" i="5"/>
  <c r="D826" i="5"/>
  <c r="G825" i="5"/>
  <c r="D825" i="5"/>
  <c r="J824" i="5"/>
  <c r="I824" i="5"/>
  <c r="J823" i="5"/>
  <c r="I823" i="5"/>
  <c r="F823" i="5"/>
  <c r="J822" i="5"/>
  <c r="I822" i="5"/>
  <c r="F822" i="5"/>
  <c r="J821" i="5"/>
  <c r="I821" i="5"/>
  <c r="F821" i="5"/>
  <c r="J820" i="5"/>
  <c r="I820" i="5"/>
  <c r="F820" i="5"/>
  <c r="J819" i="5"/>
  <c r="I819" i="5"/>
  <c r="F819" i="5"/>
  <c r="J818" i="5"/>
  <c r="I818" i="5"/>
  <c r="F818" i="5"/>
  <c r="J817" i="5"/>
  <c r="I817" i="5"/>
  <c r="F817" i="5"/>
  <c r="J816" i="5"/>
  <c r="I816" i="5"/>
  <c r="F816" i="5"/>
  <c r="J815" i="5"/>
  <c r="I815" i="5"/>
  <c r="F815" i="5"/>
  <c r="J814" i="5"/>
  <c r="I814" i="5"/>
  <c r="F814" i="5"/>
  <c r="J813" i="5"/>
  <c r="I813" i="5"/>
  <c r="F813" i="5"/>
  <c r="J812" i="5"/>
  <c r="I812" i="5"/>
  <c r="F812" i="5"/>
  <c r="J811" i="5"/>
  <c r="I811" i="5"/>
  <c r="F811" i="5"/>
  <c r="J810" i="5"/>
  <c r="I810" i="5"/>
  <c r="F810" i="5"/>
  <c r="J809" i="5"/>
  <c r="I809" i="5"/>
  <c r="F809" i="5"/>
  <c r="J808" i="5"/>
  <c r="I808" i="5"/>
  <c r="F808" i="5"/>
  <c r="J807" i="5"/>
  <c r="I807" i="5"/>
  <c r="F807" i="5"/>
  <c r="J806" i="5"/>
  <c r="I806" i="5"/>
  <c r="F806" i="5"/>
  <c r="J805" i="5"/>
  <c r="I805" i="5"/>
  <c r="F805" i="5"/>
  <c r="J804" i="5"/>
  <c r="I804" i="5"/>
  <c r="F804" i="5"/>
  <c r="J803" i="5"/>
  <c r="I803" i="5"/>
  <c r="F803" i="5"/>
  <c r="J802" i="5"/>
  <c r="I802" i="5"/>
  <c r="F802" i="5"/>
  <c r="J801" i="5"/>
  <c r="I801" i="5"/>
  <c r="F801" i="5"/>
  <c r="J800" i="5"/>
  <c r="I800" i="5"/>
  <c r="F800" i="5"/>
  <c r="J799" i="5"/>
  <c r="I799" i="5"/>
  <c r="F799" i="5"/>
  <c r="J798" i="5"/>
  <c r="I798" i="5"/>
  <c r="F798" i="5"/>
  <c r="J797" i="5"/>
  <c r="I797" i="5"/>
  <c r="F797" i="5"/>
  <c r="J796" i="5"/>
  <c r="I796" i="5"/>
  <c r="F796" i="5"/>
  <c r="J795" i="5"/>
  <c r="I795" i="5"/>
  <c r="F795" i="5"/>
  <c r="J794" i="5"/>
  <c r="I794" i="5"/>
  <c r="F794" i="5"/>
  <c r="J793" i="5"/>
  <c r="I793" i="5"/>
  <c r="F793" i="5"/>
  <c r="J792" i="5"/>
  <c r="I792" i="5"/>
  <c r="F792" i="5"/>
  <c r="J791" i="5"/>
  <c r="I791" i="5"/>
  <c r="F791" i="5"/>
  <c r="J790" i="5"/>
  <c r="I790" i="5"/>
  <c r="F790" i="5"/>
  <c r="J789" i="5"/>
  <c r="I789" i="5"/>
  <c r="F789" i="5"/>
  <c r="J788" i="5"/>
  <c r="I788" i="5"/>
  <c r="F788" i="5"/>
  <c r="J787" i="5"/>
  <c r="I787" i="5"/>
  <c r="F787" i="5"/>
  <c r="J786" i="5"/>
  <c r="I786" i="5"/>
  <c r="F786" i="5"/>
  <c r="J785" i="5"/>
  <c r="I785" i="5"/>
  <c r="F785" i="5"/>
  <c r="J784" i="5"/>
  <c r="I784" i="5"/>
  <c r="F784" i="5"/>
  <c r="J783" i="5"/>
  <c r="I783" i="5"/>
  <c r="F783" i="5"/>
  <c r="J782" i="5"/>
  <c r="I782" i="5"/>
  <c r="F782" i="5"/>
  <c r="J781" i="5"/>
  <c r="I781" i="5"/>
  <c r="F781" i="5"/>
  <c r="J780" i="5"/>
  <c r="I780" i="5"/>
  <c r="F780" i="5"/>
  <c r="J779" i="5"/>
  <c r="I779" i="5"/>
  <c r="F779" i="5"/>
  <c r="J778" i="5"/>
  <c r="I778" i="5"/>
  <c r="F778" i="5"/>
  <c r="J777" i="5"/>
  <c r="I777" i="5"/>
  <c r="F777" i="5"/>
  <c r="J776" i="5"/>
  <c r="I776" i="5"/>
  <c r="F776" i="5"/>
  <c r="J775" i="5"/>
  <c r="I775" i="5"/>
  <c r="F775" i="5"/>
  <c r="J774" i="5"/>
  <c r="I774" i="5"/>
  <c r="F774" i="5"/>
  <c r="J773" i="5"/>
  <c r="I773" i="5"/>
  <c r="F773" i="5"/>
  <c r="J772" i="5"/>
  <c r="I772" i="5"/>
  <c r="F772" i="5"/>
  <c r="J771" i="5"/>
  <c r="I771" i="5"/>
  <c r="F771" i="5"/>
  <c r="J770" i="5"/>
  <c r="I770" i="5"/>
  <c r="F770" i="5"/>
  <c r="J769" i="5"/>
  <c r="I769" i="5"/>
  <c r="F769" i="5"/>
  <c r="J768" i="5"/>
  <c r="I768" i="5"/>
  <c r="F768" i="5"/>
  <c r="J767" i="5"/>
  <c r="I767" i="5"/>
  <c r="F767" i="5"/>
  <c r="J766" i="5"/>
  <c r="I766" i="5"/>
  <c r="F766" i="5"/>
  <c r="J765" i="5"/>
  <c r="I765" i="5"/>
  <c r="F765" i="5"/>
  <c r="J764" i="5"/>
  <c r="I764" i="5"/>
  <c r="F764" i="5"/>
  <c r="J763" i="5"/>
  <c r="I763" i="5"/>
  <c r="F763" i="5"/>
  <c r="J762" i="5"/>
  <c r="I762" i="5"/>
  <c r="F762" i="5"/>
  <c r="J761" i="5"/>
  <c r="I761" i="5"/>
  <c r="F761" i="5"/>
  <c r="J760" i="5"/>
  <c r="I760" i="5"/>
  <c r="F760" i="5"/>
  <c r="J759" i="5"/>
  <c r="I759" i="5"/>
  <c r="F759" i="5"/>
  <c r="J758" i="5"/>
  <c r="I758" i="5"/>
  <c r="F758" i="5"/>
  <c r="J757" i="5"/>
  <c r="I757" i="5"/>
  <c r="F757" i="5"/>
  <c r="J756" i="5"/>
  <c r="I756" i="5"/>
  <c r="F756" i="5"/>
  <c r="J755" i="5"/>
  <c r="I755" i="5"/>
  <c r="F755" i="5"/>
  <c r="J754" i="5"/>
  <c r="I754" i="5"/>
  <c r="F754" i="5"/>
  <c r="J753" i="5"/>
  <c r="I753" i="5"/>
  <c r="F753" i="5"/>
  <c r="J752" i="5"/>
  <c r="I752" i="5"/>
  <c r="F752" i="5"/>
  <c r="J751" i="5"/>
  <c r="I751" i="5"/>
  <c r="F751" i="5"/>
  <c r="J750" i="5"/>
  <c r="I750" i="5"/>
  <c r="F750" i="5"/>
  <c r="J749" i="5"/>
  <c r="I749" i="5"/>
  <c r="F749" i="5"/>
  <c r="J748" i="5"/>
  <c r="I748" i="5"/>
  <c r="F748" i="5"/>
  <c r="J747" i="5"/>
  <c r="I747" i="5"/>
  <c r="F747" i="5"/>
  <c r="J746" i="5"/>
  <c r="I746" i="5"/>
  <c r="F746" i="5"/>
  <c r="J745" i="5"/>
  <c r="I745" i="5"/>
  <c r="F745" i="5"/>
  <c r="J744" i="5"/>
  <c r="I744" i="5"/>
  <c r="F744" i="5"/>
  <c r="J743" i="5"/>
  <c r="I743" i="5"/>
  <c r="F743" i="5"/>
  <c r="J742" i="5"/>
  <c r="I742" i="5"/>
  <c r="F742" i="5"/>
  <c r="J741" i="5"/>
  <c r="I741" i="5"/>
  <c r="F741" i="5"/>
  <c r="J740" i="5"/>
  <c r="I740" i="5"/>
  <c r="F740" i="5"/>
  <c r="J739" i="5"/>
  <c r="I739" i="5"/>
  <c r="F739" i="5"/>
  <c r="J738" i="5"/>
  <c r="I738" i="5"/>
  <c r="F738" i="5"/>
  <c r="J737" i="5"/>
  <c r="I737" i="5"/>
  <c r="F737" i="5"/>
  <c r="J736" i="5"/>
  <c r="I736" i="5"/>
  <c r="F736" i="5"/>
  <c r="J735" i="5"/>
  <c r="I735" i="5"/>
  <c r="F735" i="5"/>
  <c r="J734" i="5"/>
  <c r="I734" i="5"/>
  <c r="F734" i="5"/>
  <c r="J733" i="5"/>
  <c r="I733" i="5"/>
  <c r="F733" i="5"/>
  <c r="J732" i="5"/>
  <c r="I732" i="5"/>
  <c r="F732" i="5"/>
  <c r="J731" i="5"/>
  <c r="I731" i="5"/>
  <c r="F731" i="5"/>
  <c r="J730" i="5"/>
  <c r="I730" i="5"/>
  <c r="F730" i="5"/>
  <c r="J729" i="5"/>
  <c r="I729" i="5"/>
  <c r="F729" i="5"/>
  <c r="J728" i="5"/>
  <c r="I728" i="5"/>
  <c r="F728" i="5"/>
  <c r="J727" i="5"/>
  <c r="I727" i="5"/>
  <c r="F727" i="5"/>
  <c r="J726" i="5"/>
  <c r="I726" i="5"/>
  <c r="F726" i="5"/>
  <c r="J725" i="5"/>
  <c r="I725" i="5"/>
  <c r="F725" i="5"/>
  <c r="J724" i="5"/>
  <c r="I724" i="5"/>
  <c r="F724" i="5"/>
  <c r="J723" i="5"/>
  <c r="I723" i="5"/>
  <c r="F723" i="5"/>
  <c r="J722" i="5"/>
  <c r="I722" i="5"/>
  <c r="F722" i="5"/>
  <c r="J721" i="5"/>
  <c r="I721" i="5"/>
  <c r="F721" i="5"/>
  <c r="J720" i="5"/>
  <c r="I720" i="5"/>
  <c r="F720" i="5"/>
  <c r="J719" i="5"/>
  <c r="I719" i="5"/>
  <c r="F719" i="5"/>
  <c r="J718" i="5"/>
  <c r="I718" i="5"/>
  <c r="F718" i="5"/>
  <c r="J717" i="5"/>
  <c r="I717" i="5"/>
  <c r="F717" i="5"/>
  <c r="J716" i="5"/>
  <c r="I716" i="5"/>
  <c r="F716" i="5"/>
  <c r="J715" i="5"/>
  <c r="I715" i="5"/>
  <c r="F715" i="5"/>
  <c r="J714" i="5"/>
  <c r="I714" i="5"/>
  <c r="F714" i="5"/>
  <c r="J713" i="5"/>
  <c r="I713" i="5"/>
  <c r="F713" i="5"/>
  <c r="J712" i="5"/>
  <c r="I712" i="5"/>
  <c r="F712" i="5"/>
  <c r="J711" i="5"/>
  <c r="I711" i="5"/>
  <c r="F711" i="5"/>
  <c r="J710" i="5"/>
  <c r="I710" i="5"/>
  <c r="F710" i="5"/>
  <c r="J709" i="5"/>
  <c r="I709" i="5"/>
  <c r="F709" i="5"/>
  <c r="J708" i="5"/>
  <c r="I708" i="5"/>
  <c r="F708" i="5"/>
  <c r="J707" i="5"/>
  <c r="I707" i="5"/>
  <c r="F707" i="5"/>
  <c r="J706" i="5"/>
  <c r="I706" i="5"/>
  <c r="F706" i="5"/>
  <c r="J705" i="5"/>
  <c r="I705" i="5"/>
  <c r="F705" i="5"/>
  <c r="J704" i="5"/>
  <c r="I704" i="5"/>
  <c r="F704" i="5"/>
  <c r="J703" i="5"/>
  <c r="I703" i="5"/>
  <c r="F703" i="5"/>
  <c r="J702" i="5"/>
  <c r="I702" i="5"/>
  <c r="F702" i="5"/>
  <c r="J701" i="5"/>
  <c r="I701" i="5"/>
  <c r="F701" i="5"/>
  <c r="J700" i="5"/>
  <c r="I700" i="5"/>
  <c r="F700" i="5"/>
  <c r="J699" i="5"/>
  <c r="I699" i="5"/>
  <c r="F699" i="5"/>
  <c r="J698" i="5"/>
  <c r="I698" i="5"/>
  <c r="F698" i="5"/>
  <c r="J697" i="5"/>
  <c r="I697" i="5"/>
  <c r="F697" i="5"/>
  <c r="J696" i="5"/>
  <c r="I696" i="5"/>
  <c r="F696" i="5"/>
  <c r="J695" i="5"/>
  <c r="I695" i="5"/>
  <c r="F695" i="5"/>
  <c r="J694" i="5"/>
  <c r="I694" i="5"/>
  <c r="F694" i="5"/>
  <c r="J693" i="5"/>
  <c r="I693" i="5"/>
  <c r="F693" i="5"/>
  <c r="J692" i="5"/>
  <c r="I692" i="5"/>
  <c r="F692" i="5"/>
  <c r="J691" i="5"/>
  <c r="I691" i="5"/>
  <c r="F691" i="5"/>
  <c r="J690" i="5"/>
  <c r="I690" i="5"/>
  <c r="F690" i="5"/>
  <c r="J689" i="5"/>
  <c r="I689" i="5"/>
  <c r="F689" i="5"/>
  <c r="J688" i="5"/>
  <c r="I688" i="5"/>
  <c r="F688" i="5"/>
  <c r="J687" i="5"/>
  <c r="I687" i="5"/>
  <c r="F687" i="5"/>
  <c r="J686" i="5"/>
  <c r="I686" i="5"/>
  <c r="F686" i="5"/>
  <c r="J685" i="5"/>
  <c r="I685" i="5"/>
  <c r="F685" i="5"/>
  <c r="J684" i="5"/>
  <c r="I684" i="5"/>
  <c r="F684" i="5"/>
  <c r="J683" i="5"/>
  <c r="I683" i="5"/>
  <c r="F683" i="5"/>
  <c r="J682" i="5"/>
  <c r="I682" i="5"/>
  <c r="F682" i="5"/>
  <c r="J681" i="5"/>
  <c r="I681" i="5"/>
  <c r="F681" i="5"/>
  <c r="J680" i="5"/>
  <c r="I680" i="5"/>
  <c r="F680" i="5"/>
  <c r="J679" i="5"/>
  <c r="I679" i="5"/>
  <c r="F679" i="5"/>
  <c r="J678" i="5"/>
  <c r="I678" i="5"/>
  <c r="F678" i="5"/>
  <c r="J677" i="5"/>
  <c r="I677" i="5"/>
  <c r="F677" i="5"/>
  <c r="J676" i="5"/>
  <c r="I676" i="5"/>
  <c r="F676" i="5"/>
  <c r="J675" i="5"/>
  <c r="I675" i="5"/>
  <c r="F675" i="5"/>
  <c r="J674" i="5"/>
  <c r="I674" i="5"/>
  <c r="F674" i="5"/>
  <c r="J673" i="5"/>
  <c r="I673" i="5"/>
  <c r="F673" i="5"/>
  <c r="J672" i="5"/>
  <c r="I672" i="5"/>
  <c r="F672" i="5"/>
  <c r="J671" i="5"/>
  <c r="I671" i="5"/>
  <c r="F671" i="5"/>
  <c r="J670" i="5"/>
  <c r="I670" i="5"/>
  <c r="F670" i="5"/>
  <c r="J669" i="5"/>
  <c r="I669" i="5"/>
  <c r="F669" i="5"/>
  <c r="J668" i="5"/>
  <c r="I668" i="5"/>
  <c r="F668" i="5"/>
  <c r="J667" i="5"/>
  <c r="I667" i="5"/>
  <c r="F667" i="5"/>
  <c r="J666" i="5"/>
  <c r="I666" i="5"/>
  <c r="F666" i="5"/>
  <c r="J665" i="5"/>
  <c r="I665" i="5"/>
  <c r="F665" i="5"/>
  <c r="J664" i="5"/>
  <c r="I664" i="5"/>
  <c r="F664" i="5"/>
  <c r="J663" i="5"/>
  <c r="I663" i="5"/>
  <c r="F663" i="5"/>
  <c r="J662" i="5"/>
  <c r="I662" i="5"/>
  <c r="F662" i="5"/>
  <c r="J661" i="5"/>
  <c r="I661" i="5"/>
  <c r="F661" i="5"/>
  <c r="J660" i="5"/>
  <c r="I660" i="5"/>
  <c r="F660" i="5"/>
  <c r="J659" i="5"/>
  <c r="I659" i="5"/>
  <c r="F659" i="5"/>
  <c r="J658" i="5"/>
  <c r="I658" i="5"/>
  <c r="F658" i="5"/>
  <c r="J657" i="5"/>
  <c r="I657" i="5"/>
  <c r="F657" i="5"/>
  <c r="J656" i="5"/>
  <c r="I656" i="5"/>
  <c r="F656" i="5"/>
  <c r="J655" i="5"/>
  <c r="I655" i="5"/>
  <c r="F655" i="5"/>
  <c r="J654" i="5"/>
  <c r="I654" i="5"/>
  <c r="F654" i="5"/>
  <c r="J653" i="5"/>
  <c r="I653" i="5"/>
  <c r="F653" i="5"/>
  <c r="J652" i="5"/>
  <c r="I652" i="5"/>
  <c r="F652" i="5"/>
  <c r="J651" i="5"/>
  <c r="I651" i="5"/>
  <c r="F651" i="5"/>
  <c r="J650" i="5"/>
  <c r="I650" i="5"/>
  <c r="F650" i="5"/>
  <c r="J649" i="5"/>
  <c r="I649" i="5"/>
  <c r="F649" i="5"/>
  <c r="J648" i="5"/>
  <c r="I648" i="5"/>
  <c r="F648" i="5"/>
  <c r="J647" i="5"/>
  <c r="I647" i="5"/>
  <c r="F647" i="5"/>
  <c r="J646" i="5"/>
  <c r="I646" i="5"/>
  <c r="F646" i="5"/>
  <c r="J645" i="5"/>
  <c r="I645" i="5"/>
  <c r="F645" i="5"/>
  <c r="J644" i="5"/>
  <c r="I644" i="5"/>
  <c r="F644" i="5"/>
  <c r="J643" i="5"/>
  <c r="I643" i="5"/>
  <c r="F643" i="5"/>
  <c r="J642" i="5"/>
  <c r="I642" i="5"/>
  <c r="F642" i="5"/>
  <c r="J641" i="5"/>
  <c r="I641" i="5"/>
  <c r="F641" i="5"/>
  <c r="J640" i="5"/>
  <c r="I640" i="5"/>
  <c r="F640" i="5"/>
  <c r="J639" i="5"/>
  <c r="I639" i="5"/>
  <c r="F639" i="5"/>
  <c r="J638" i="5"/>
  <c r="I638" i="5"/>
  <c r="F638" i="5"/>
  <c r="J637" i="5"/>
  <c r="I637" i="5"/>
  <c r="F637" i="5"/>
  <c r="J636" i="5"/>
  <c r="I636" i="5"/>
  <c r="F636" i="5"/>
  <c r="J635" i="5"/>
  <c r="I635" i="5"/>
  <c r="F635" i="5"/>
  <c r="J634" i="5"/>
  <c r="I634" i="5"/>
  <c r="F634" i="5"/>
  <c r="J633" i="5"/>
  <c r="I633" i="5"/>
  <c r="F633" i="5"/>
  <c r="J632" i="5"/>
  <c r="I632" i="5"/>
  <c r="F632" i="5"/>
  <c r="J631" i="5"/>
  <c r="I631" i="5"/>
  <c r="F631" i="5"/>
  <c r="J630" i="5"/>
  <c r="I630" i="5"/>
  <c r="F630" i="5"/>
  <c r="J629" i="5"/>
  <c r="I629" i="5"/>
  <c r="F629" i="5"/>
  <c r="J628" i="5"/>
  <c r="I628" i="5"/>
  <c r="F628" i="5"/>
  <c r="J627" i="5"/>
  <c r="I627" i="5"/>
  <c r="F627" i="5"/>
  <c r="J626" i="5"/>
  <c r="I626" i="5"/>
  <c r="F626" i="5"/>
  <c r="J625" i="5"/>
  <c r="I625" i="5"/>
  <c r="F625" i="5"/>
  <c r="J624" i="5"/>
  <c r="I624" i="5"/>
  <c r="F624" i="5"/>
  <c r="J623" i="5"/>
  <c r="I623" i="5"/>
  <c r="F623" i="5"/>
  <c r="J622" i="5"/>
  <c r="I622" i="5"/>
  <c r="F622" i="5"/>
  <c r="J621" i="5"/>
  <c r="I621" i="5"/>
  <c r="F621" i="5"/>
  <c r="J620" i="5"/>
  <c r="I620" i="5"/>
  <c r="F620" i="5"/>
  <c r="J619" i="5"/>
  <c r="I619" i="5"/>
  <c r="F619" i="5"/>
  <c r="J618" i="5"/>
  <c r="I618" i="5"/>
  <c r="F618" i="5"/>
  <c r="J617" i="5"/>
  <c r="I617" i="5"/>
  <c r="F617" i="5"/>
  <c r="J616" i="5"/>
  <c r="I616" i="5"/>
  <c r="F616" i="5"/>
  <c r="J615" i="5"/>
  <c r="I615" i="5"/>
  <c r="F615" i="5"/>
  <c r="J614" i="5"/>
  <c r="I614" i="5"/>
  <c r="F614" i="5"/>
  <c r="J613" i="5"/>
  <c r="I613" i="5"/>
  <c r="F613" i="5"/>
  <c r="J612" i="5"/>
  <c r="I612" i="5"/>
  <c r="F612" i="5"/>
  <c r="J611" i="5"/>
  <c r="I611" i="5"/>
  <c r="F611" i="5"/>
  <c r="J610" i="5"/>
  <c r="I610" i="5"/>
  <c r="F610" i="5"/>
  <c r="J609" i="5"/>
  <c r="I609" i="5"/>
  <c r="F609" i="5"/>
  <c r="J608" i="5"/>
  <c r="I608" i="5"/>
  <c r="F608" i="5"/>
  <c r="J607" i="5"/>
  <c r="I607" i="5"/>
  <c r="F607" i="5"/>
  <c r="J606" i="5"/>
  <c r="I606" i="5"/>
  <c r="F606" i="5"/>
  <c r="J605" i="5"/>
  <c r="I605" i="5"/>
  <c r="F605" i="5"/>
  <c r="J604" i="5"/>
  <c r="I604" i="5"/>
  <c r="F604" i="5"/>
  <c r="J603" i="5"/>
  <c r="I603" i="5"/>
  <c r="F603" i="5"/>
  <c r="J602" i="5"/>
  <c r="I602" i="5"/>
  <c r="F602" i="5"/>
  <c r="J601" i="5"/>
  <c r="I601" i="5"/>
  <c r="F601" i="5"/>
  <c r="J600" i="5"/>
  <c r="I600" i="5"/>
  <c r="F600" i="5"/>
  <c r="J599" i="5"/>
  <c r="I599" i="5"/>
  <c r="F599" i="5"/>
  <c r="J598" i="5"/>
  <c r="I598" i="5"/>
  <c r="F598" i="5"/>
  <c r="J597" i="5"/>
  <c r="I597" i="5"/>
  <c r="F597" i="5"/>
  <c r="J596" i="5"/>
  <c r="I596" i="5"/>
  <c r="F596" i="5"/>
  <c r="J595" i="5"/>
  <c r="I595" i="5"/>
  <c r="F595" i="5"/>
  <c r="J594" i="5"/>
  <c r="I594" i="5"/>
  <c r="F594" i="5"/>
  <c r="J593" i="5"/>
  <c r="I593" i="5"/>
  <c r="F593" i="5"/>
  <c r="J592" i="5"/>
  <c r="I592" i="5"/>
  <c r="F592" i="5"/>
  <c r="J591" i="5"/>
  <c r="I591" i="5"/>
  <c r="F591" i="5"/>
  <c r="J590" i="5"/>
  <c r="I590" i="5"/>
  <c r="F590" i="5"/>
  <c r="J589" i="5"/>
  <c r="I589" i="5"/>
  <c r="F589" i="5"/>
  <c r="J588" i="5"/>
  <c r="I588" i="5"/>
  <c r="F588" i="5"/>
  <c r="J587" i="5"/>
  <c r="I587" i="5"/>
  <c r="F587" i="5"/>
  <c r="J586" i="5"/>
  <c r="I586" i="5"/>
  <c r="F586" i="5"/>
  <c r="J585" i="5"/>
  <c r="I585" i="5"/>
  <c r="F585" i="5"/>
  <c r="J584" i="5"/>
  <c r="I584" i="5"/>
  <c r="F584" i="5"/>
  <c r="J583" i="5"/>
  <c r="I583" i="5"/>
  <c r="F583" i="5"/>
  <c r="J582" i="5"/>
  <c r="I582" i="5"/>
  <c r="F582" i="5"/>
  <c r="J581" i="5"/>
  <c r="I581" i="5"/>
  <c r="F581" i="5"/>
  <c r="J580" i="5"/>
  <c r="I580" i="5"/>
  <c r="F580" i="5"/>
  <c r="J579" i="5"/>
  <c r="I579" i="5"/>
  <c r="F579" i="5"/>
  <c r="J578" i="5"/>
  <c r="I578" i="5"/>
  <c r="F578" i="5"/>
  <c r="J577" i="5"/>
  <c r="I577" i="5"/>
  <c r="F577" i="5"/>
  <c r="J576" i="5"/>
  <c r="I576" i="5"/>
  <c r="F576" i="5"/>
  <c r="J575" i="5"/>
  <c r="I575" i="5"/>
  <c r="F575" i="5"/>
  <c r="J574" i="5"/>
  <c r="I574" i="5"/>
  <c r="F574" i="5"/>
  <c r="J573" i="5"/>
  <c r="I573" i="5"/>
  <c r="F573" i="5"/>
  <c r="J572" i="5"/>
  <c r="I572" i="5"/>
  <c r="F572" i="5"/>
  <c r="J571" i="5"/>
  <c r="I571" i="5"/>
  <c r="F571" i="5"/>
  <c r="J570" i="5"/>
  <c r="I570" i="5"/>
  <c r="F570" i="5"/>
  <c r="J569" i="5"/>
  <c r="I569" i="5"/>
  <c r="F569" i="5"/>
  <c r="J568" i="5"/>
  <c r="I568" i="5"/>
  <c r="F568" i="5"/>
  <c r="J567" i="5"/>
  <c r="I567" i="5"/>
  <c r="F567" i="5"/>
  <c r="J566" i="5"/>
  <c r="I566" i="5"/>
  <c r="F566" i="5"/>
  <c r="J565" i="5"/>
  <c r="I565" i="5"/>
  <c r="F565" i="5"/>
  <c r="J564" i="5"/>
  <c r="I564" i="5"/>
  <c r="F564" i="5"/>
  <c r="J563" i="5"/>
  <c r="I563" i="5"/>
  <c r="F563" i="5"/>
  <c r="J562" i="5"/>
  <c r="I562" i="5"/>
  <c r="F562" i="5"/>
  <c r="J561" i="5"/>
  <c r="I561" i="5"/>
  <c r="F561" i="5"/>
  <c r="J560" i="5"/>
  <c r="I560" i="5"/>
  <c r="F560" i="5"/>
  <c r="J559" i="5"/>
  <c r="I559" i="5"/>
  <c r="F559" i="5"/>
  <c r="J558" i="5"/>
  <c r="I558" i="5"/>
  <c r="F558" i="5"/>
  <c r="J557" i="5"/>
  <c r="I557" i="5"/>
  <c r="F557" i="5"/>
  <c r="J556" i="5"/>
  <c r="I556" i="5"/>
  <c r="F556" i="5"/>
  <c r="J555" i="5"/>
  <c r="I555" i="5"/>
  <c r="F555" i="5"/>
  <c r="J554" i="5"/>
  <c r="I554" i="5"/>
  <c r="F554" i="5"/>
  <c r="J553" i="5"/>
  <c r="I553" i="5"/>
  <c r="F553" i="5"/>
  <c r="J552" i="5"/>
  <c r="I552" i="5"/>
  <c r="F552" i="5"/>
  <c r="J551" i="5"/>
  <c r="I551" i="5"/>
  <c r="F551" i="5"/>
  <c r="J550" i="5"/>
  <c r="I550" i="5"/>
  <c r="F550" i="5"/>
  <c r="J549" i="5"/>
  <c r="I549" i="5"/>
  <c r="F549" i="5"/>
  <c r="J548" i="5"/>
  <c r="I548" i="5"/>
  <c r="F548" i="5"/>
  <c r="J547" i="5"/>
  <c r="I547" i="5"/>
  <c r="F547" i="5"/>
  <c r="J546" i="5"/>
  <c r="I546" i="5"/>
  <c r="F546" i="5"/>
  <c r="J545" i="5"/>
  <c r="I545" i="5"/>
  <c r="F545" i="5"/>
  <c r="J544" i="5"/>
  <c r="I544" i="5"/>
  <c r="F544" i="5"/>
  <c r="J543" i="5"/>
  <c r="I543" i="5"/>
  <c r="F543" i="5"/>
  <c r="J542" i="5"/>
  <c r="I542" i="5"/>
  <c r="F542" i="5"/>
  <c r="J541" i="5"/>
  <c r="I541" i="5"/>
  <c r="F541" i="5"/>
  <c r="J540" i="5"/>
  <c r="I540" i="5"/>
  <c r="F540" i="5"/>
  <c r="J539" i="5"/>
  <c r="I539" i="5"/>
  <c r="F539" i="5"/>
  <c r="J538" i="5"/>
  <c r="I538" i="5"/>
  <c r="F538" i="5"/>
  <c r="J537" i="5"/>
  <c r="I537" i="5"/>
  <c r="F537" i="5"/>
  <c r="J536" i="5"/>
  <c r="I536" i="5"/>
  <c r="F536" i="5"/>
  <c r="J535" i="5"/>
  <c r="I535" i="5"/>
  <c r="F535" i="5"/>
  <c r="J534" i="5"/>
  <c r="I534" i="5"/>
  <c r="F534" i="5"/>
  <c r="J533" i="5"/>
  <c r="I533" i="5"/>
  <c r="F533" i="5"/>
  <c r="J532" i="5"/>
  <c r="I532" i="5"/>
  <c r="F532" i="5"/>
  <c r="J531" i="5"/>
  <c r="I531" i="5"/>
  <c r="F531" i="5"/>
  <c r="J530" i="5"/>
  <c r="I530" i="5"/>
  <c r="F530" i="5"/>
  <c r="J529" i="5"/>
  <c r="I529" i="5"/>
  <c r="F529" i="5"/>
  <c r="J528" i="5"/>
  <c r="I528" i="5"/>
  <c r="F528" i="5"/>
  <c r="J527" i="5"/>
  <c r="I527" i="5"/>
  <c r="F527" i="5"/>
  <c r="J526" i="5"/>
  <c r="I526" i="5"/>
  <c r="F526" i="5"/>
  <c r="J525" i="5"/>
  <c r="I525" i="5"/>
  <c r="F525" i="5"/>
  <c r="J524" i="5"/>
  <c r="I524" i="5"/>
  <c r="F524" i="5"/>
  <c r="J523" i="5"/>
  <c r="I523" i="5"/>
  <c r="F523" i="5"/>
  <c r="J522" i="5"/>
  <c r="I522" i="5"/>
  <c r="F522" i="5"/>
  <c r="J521" i="5"/>
  <c r="I521" i="5"/>
  <c r="F521" i="5"/>
  <c r="J520" i="5"/>
  <c r="I520" i="5"/>
  <c r="F520" i="5"/>
  <c r="J519" i="5"/>
  <c r="I519" i="5"/>
  <c r="F519" i="5"/>
  <c r="J518" i="5"/>
  <c r="I518" i="5"/>
  <c r="F518" i="5"/>
  <c r="J517" i="5"/>
  <c r="I517" i="5"/>
  <c r="F517" i="5"/>
  <c r="J516" i="5"/>
  <c r="I516" i="5"/>
  <c r="F516" i="5"/>
  <c r="J515" i="5"/>
  <c r="I515" i="5"/>
  <c r="F515" i="5"/>
  <c r="J514" i="5"/>
  <c r="I514" i="5"/>
  <c r="F514" i="5"/>
  <c r="J513" i="5"/>
  <c r="I513" i="5"/>
  <c r="F513" i="5"/>
  <c r="J512" i="5"/>
  <c r="I512" i="5"/>
  <c r="F512" i="5"/>
  <c r="J511" i="5"/>
  <c r="I511" i="5"/>
  <c r="F511" i="5"/>
  <c r="J510" i="5"/>
  <c r="I510" i="5"/>
  <c r="F510" i="5"/>
  <c r="J509" i="5"/>
  <c r="I509" i="5"/>
  <c r="F509" i="5"/>
  <c r="J508" i="5"/>
  <c r="I508" i="5"/>
  <c r="F508" i="5"/>
  <c r="J507" i="5"/>
  <c r="I507" i="5"/>
  <c r="F507" i="5"/>
  <c r="J506" i="5"/>
  <c r="I506" i="5"/>
  <c r="F506" i="5"/>
  <c r="J505" i="5"/>
  <c r="I505" i="5"/>
  <c r="F505" i="5"/>
  <c r="J504" i="5"/>
  <c r="I504" i="5"/>
  <c r="F504" i="5"/>
  <c r="J503" i="5"/>
  <c r="I503" i="5"/>
  <c r="F503" i="5"/>
  <c r="J502" i="5"/>
  <c r="H502" i="5"/>
  <c r="I502" i="5" s="1"/>
  <c r="F502" i="5"/>
  <c r="J501" i="5"/>
  <c r="I501" i="5"/>
  <c r="F501" i="5"/>
  <c r="J500" i="5"/>
  <c r="I500" i="5"/>
  <c r="F500" i="5"/>
  <c r="J499" i="5"/>
  <c r="I499" i="5"/>
  <c r="F499" i="5"/>
  <c r="J498" i="5"/>
  <c r="I498" i="5"/>
  <c r="F498" i="5"/>
  <c r="J497" i="5"/>
  <c r="H497" i="5"/>
  <c r="I497" i="5" s="1"/>
  <c r="F497" i="5"/>
  <c r="J496" i="5"/>
  <c r="I496" i="5"/>
  <c r="F496" i="5"/>
  <c r="J495" i="5"/>
  <c r="H495" i="5"/>
  <c r="I495" i="5" s="1"/>
  <c r="F495" i="5"/>
  <c r="J494" i="5"/>
  <c r="H494" i="5"/>
  <c r="I494" i="5" s="1"/>
  <c r="F494" i="5"/>
  <c r="J493" i="5"/>
  <c r="H493" i="5"/>
  <c r="I493" i="5" s="1"/>
  <c r="F493" i="5"/>
  <c r="J492" i="5"/>
  <c r="H492" i="5"/>
  <c r="I492" i="5" s="1"/>
  <c r="F492" i="5"/>
  <c r="J491" i="5"/>
  <c r="H491" i="5"/>
  <c r="F491" i="5"/>
  <c r="J490" i="5"/>
  <c r="I490" i="5"/>
  <c r="F490" i="5"/>
  <c r="J489" i="5"/>
  <c r="I489" i="5"/>
  <c r="F489" i="5"/>
  <c r="J488" i="5"/>
  <c r="I488" i="5"/>
  <c r="F488" i="5"/>
  <c r="J487" i="5"/>
  <c r="I487" i="5"/>
  <c r="F487" i="5"/>
  <c r="J486" i="5"/>
  <c r="I486" i="5"/>
  <c r="F486" i="5"/>
  <c r="J485" i="5"/>
  <c r="I485" i="5"/>
  <c r="F485" i="5"/>
  <c r="J484" i="5"/>
  <c r="I484" i="5"/>
  <c r="F484" i="5"/>
  <c r="J483" i="5"/>
  <c r="I483" i="5"/>
  <c r="F483" i="5"/>
  <c r="J482" i="5"/>
  <c r="I482" i="5"/>
  <c r="F482" i="5"/>
  <c r="J481" i="5"/>
  <c r="I481" i="5"/>
  <c r="F481" i="5"/>
  <c r="J480" i="5"/>
  <c r="I480" i="5"/>
  <c r="F480" i="5"/>
  <c r="J479" i="5"/>
  <c r="I479" i="5"/>
  <c r="F479" i="5"/>
  <c r="J478" i="5"/>
  <c r="I478" i="5"/>
  <c r="F478" i="5"/>
  <c r="J477" i="5"/>
  <c r="I477" i="5"/>
  <c r="F477" i="5"/>
  <c r="J476" i="5"/>
  <c r="I476" i="5"/>
  <c r="F476" i="5"/>
  <c r="J475" i="5"/>
  <c r="I475" i="5"/>
  <c r="F475" i="5"/>
  <c r="J474" i="5"/>
  <c r="I474" i="5"/>
  <c r="F474" i="5"/>
  <c r="J473" i="5"/>
  <c r="I473" i="5"/>
  <c r="F473" i="5"/>
  <c r="J472" i="5"/>
  <c r="I472" i="5"/>
  <c r="F472" i="5"/>
  <c r="J471" i="5"/>
  <c r="I471" i="5"/>
  <c r="F471" i="5"/>
  <c r="J470" i="5"/>
  <c r="I470" i="5"/>
  <c r="F470" i="5"/>
  <c r="J469" i="5"/>
  <c r="I469" i="5"/>
  <c r="F469" i="5"/>
  <c r="J468" i="5"/>
  <c r="I468" i="5"/>
  <c r="F468" i="5"/>
  <c r="J467" i="5"/>
  <c r="I467" i="5"/>
  <c r="F467" i="5"/>
  <c r="J466" i="5"/>
  <c r="I466" i="5"/>
  <c r="F466" i="5"/>
  <c r="J465" i="5"/>
  <c r="I465" i="5"/>
  <c r="F465" i="5"/>
  <c r="J464" i="5"/>
  <c r="I464" i="5"/>
  <c r="F464" i="5"/>
  <c r="J463" i="5"/>
  <c r="I463" i="5"/>
  <c r="F463" i="5"/>
  <c r="J462" i="5"/>
  <c r="I462" i="5"/>
  <c r="F462" i="5"/>
  <c r="J461" i="5"/>
  <c r="I461" i="5"/>
  <c r="F461" i="5"/>
  <c r="J460" i="5"/>
  <c r="I460" i="5"/>
  <c r="F460" i="5"/>
  <c r="J459" i="5"/>
  <c r="I459" i="5"/>
  <c r="F459" i="5"/>
  <c r="J458" i="5"/>
  <c r="I458" i="5"/>
  <c r="F458" i="5"/>
  <c r="J457" i="5"/>
  <c r="I457" i="5"/>
  <c r="F457" i="5"/>
  <c r="J456" i="5"/>
  <c r="I456" i="5"/>
  <c r="F456" i="5"/>
  <c r="J455" i="5"/>
  <c r="I455" i="5"/>
  <c r="F455" i="5"/>
  <c r="J454" i="5"/>
  <c r="I454" i="5"/>
  <c r="F454" i="5"/>
  <c r="J453" i="5"/>
  <c r="I453" i="5"/>
  <c r="F453" i="5"/>
  <c r="J452" i="5"/>
  <c r="I452" i="5"/>
  <c r="F452" i="5"/>
  <c r="J451" i="5"/>
  <c r="I451" i="5"/>
  <c r="F451" i="5"/>
  <c r="J450" i="5"/>
  <c r="I450" i="5"/>
  <c r="F450" i="5"/>
  <c r="J449" i="5"/>
  <c r="I449" i="5"/>
  <c r="F449" i="5"/>
  <c r="J448" i="5"/>
  <c r="I448" i="5"/>
  <c r="F448" i="5"/>
  <c r="J447" i="5"/>
  <c r="I447" i="5"/>
  <c r="F447" i="5"/>
  <c r="J446" i="5"/>
  <c r="I446" i="5"/>
  <c r="F446" i="5"/>
  <c r="J445" i="5"/>
  <c r="I445" i="5"/>
  <c r="F445" i="5"/>
  <c r="J444" i="5"/>
  <c r="I444" i="5"/>
  <c r="F444" i="5"/>
  <c r="J443" i="5"/>
  <c r="I443" i="5"/>
  <c r="F443" i="5"/>
  <c r="J442" i="5"/>
  <c r="I442" i="5"/>
  <c r="F442" i="5"/>
  <c r="J441" i="5"/>
  <c r="I441" i="5"/>
  <c r="F441" i="5"/>
  <c r="J440" i="5"/>
  <c r="I440" i="5"/>
  <c r="F440" i="5"/>
  <c r="J439" i="5"/>
  <c r="I439" i="5"/>
  <c r="F439" i="5"/>
  <c r="J438" i="5"/>
  <c r="I438" i="5"/>
  <c r="F438" i="5"/>
  <c r="J437" i="5"/>
  <c r="I437" i="5"/>
  <c r="F437" i="5"/>
  <c r="J436" i="5"/>
  <c r="I436" i="5"/>
  <c r="F436" i="5"/>
  <c r="J435" i="5"/>
  <c r="I435" i="5"/>
  <c r="F435" i="5"/>
  <c r="J434" i="5"/>
  <c r="I434" i="5"/>
  <c r="F434" i="5"/>
  <c r="J433" i="5"/>
  <c r="I433" i="5"/>
  <c r="F433" i="5"/>
  <c r="J432" i="5"/>
  <c r="I432" i="5"/>
  <c r="F432" i="5"/>
  <c r="J431" i="5"/>
  <c r="I431" i="5"/>
  <c r="F431" i="5"/>
  <c r="J430" i="5"/>
  <c r="I430" i="5"/>
  <c r="F430" i="5"/>
  <c r="J429" i="5"/>
  <c r="F429" i="5"/>
  <c r="J428" i="5"/>
  <c r="I428" i="5"/>
  <c r="F428" i="5"/>
  <c r="J427" i="5"/>
  <c r="I427" i="5"/>
  <c r="F427" i="5"/>
  <c r="J426" i="5"/>
  <c r="I426" i="5"/>
  <c r="F426" i="5"/>
  <c r="J425" i="5"/>
  <c r="I425" i="5"/>
  <c r="F425" i="5"/>
  <c r="J424" i="5"/>
  <c r="I424" i="5"/>
  <c r="F424" i="5"/>
  <c r="J423" i="5"/>
  <c r="I423" i="5"/>
  <c r="F423" i="5"/>
  <c r="J422" i="5"/>
  <c r="I422" i="5"/>
  <c r="F422" i="5"/>
  <c r="J421" i="5"/>
  <c r="I421" i="5"/>
  <c r="F421" i="5"/>
  <c r="J420" i="5"/>
  <c r="I420" i="5"/>
  <c r="F420" i="5"/>
  <c r="J419" i="5"/>
  <c r="I419" i="5"/>
  <c r="F419" i="5"/>
  <c r="J418" i="5"/>
  <c r="I418" i="5"/>
  <c r="F418" i="5"/>
  <c r="J417" i="5"/>
  <c r="I417" i="5"/>
  <c r="F417" i="5"/>
  <c r="J416" i="5"/>
  <c r="I416" i="5"/>
  <c r="F416" i="5"/>
  <c r="J415" i="5"/>
  <c r="I415" i="5"/>
  <c r="F415" i="5"/>
  <c r="J414" i="5"/>
  <c r="I414" i="5"/>
  <c r="F414" i="5"/>
  <c r="J413" i="5"/>
  <c r="I413" i="5"/>
  <c r="F413" i="5"/>
  <c r="J412" i="5"/>
  <c r="I412" i="5"/>
  <c r="F412" i="5"/>
  <c r="J411" i="5"/>
  <c r="I411" i="5"/>
  <c r="F411" i="5"/>
  <c r="J410" i="5"/>
  <c r="I410" i="5"/>
  <c r="F410" i="5"/>
  <c r="J409" i="5"/>
  <c r="I409" i="5"/>
  <c r="F409" i="5"/>
  <c r="J408" i="5"/>
  <c r="I408" i="5"/>
  <c r="F408" i="5"/>
  <c r="J407" i="5"/>
  <c r="I407" i="5"/>
  <c r="F407" i="5"/>
  <c r="J406" i="5"/>
  <c r="I406" i="5"/>
  <c r="F406" i="5"/>
  <c r="J405" i="5"/>
  <c r="I405" i="5"/>
  <c r="F405" i="5"/>
  <c r="J404" i="5"/>
  <c r="I404" i="5"/>
  <c r="F404" i="5"/>
  <c r="J403" i="5"/>
  <c r="I403" i="5"/>
  <c r="F403" i="5"/>
  <c r="J402" i="5"/>
  <c r="I402" i="5"/>
  <c r="F402" i="5"/>
  <c r="J401" i="5"/>
  <c r="I401" i="5"/>
  <c r="F401" i="5"/>
  <c r="J400" i="5"/>
  <c r="I400" i="5"/>
  <c r="F400" i="5"/>
  <c r="J399" i="5"/>
  <c r="I399" i="5"/>
  <c r="F399" i="5"/>
  <c r="J398" i="5"/>
  <c r="I398" i="5"/>
  <c r="F398" i="5"/>
  <c r="J397" i="5"/>
  <c r="I397" i="5"/>
  <c r="F397" i="5"/>
  <c r="J396" i="5"/>
  <c r="I396" i="5"/>
  <c r="F396" i="5"/>
  <c r="J395" i="5"/>
  <c r="I395" i="5"/>
  <c r="F395" i="5"/>
  <c r="J394" i="5"/>
  <c r="I394" i="5"/>
  <c r="F394" i="5"/>
  <c r="J393" i="5"/>
  <c r="I393" i="5"/>
  <c r="F393" i="5"/>
  <c r="J392" i="5"/>
  <c r="I392" i="5"/>
  <c r="F392" i="5"/>
  <c r="J391" i="5"/>
  <c r="I391" i="5"/>
  <c r="F391" i="5"/>
  <c r="J390" i="5"/>
  <c r="I390" i="5"/>
  <c r="F390" i="5"/>
  <c r="J389" i="5"/>
  <c r="I389" i="5"/>
  <c r="F389" i="5"/>
  <c r="J388" i="5"/>
  <c r="I388" i="5"/>
  <c r="F388" i="5"/>
  <c r="J387" i="5"/>
  <c r="I387" i="5"/>
  <c r="F387" i="5"/>
  <c r="J386" i="5"/>
  <c r="I386" i="5"/>
  <c r="F386" i="5"/>
  <c r="J385" i="5"/>
  <c r="I385" i="5"/>
  <c r="F385" i="5"/>
  <c r="J384" i="5"/>
  <c r="I384" i="5"/>
  <c r="F384" i="5"/>
  <c r="J383" i="5"/>
  <c r="I383" i="5"/>
  <c r="F383" i="5"/>
  <c r="J382" i="5"/>
  <c r="I382" i="5"/>
  <c r="F382" i="5"/>
  <c r="J381" i="5"/>
  <c r="I381" i="5"/>
  <c r="F381" i="5"/>
  <c r="J380" i="5"/>
  <c r="I380" i="5"/>
  <c r="F380" i="5"/>
  <c r="J379" i="5"/>
  <c r="I379" i="5"/>
  <c r="F379" i="5"/>
  <c r="J378" i="5"/>
  <c r="I378" i="5"/>
  <c r="F378" i="5"/>
  <c r="J377" i="5"/>
  <c r="I377" i="5"/>
  <c r="F377" i="5"/>
  <c r="J376" i="5"/>
  <c r="I376" i="5"/>
  <c r="F376" i="5"/>
  <c r="J375" i="5"/>
  <c r="I375" i="5"/>
  <c r="F375" i="5"/>
  <c r="J374" i="5"/>
  <c r="I374" i="5"/>
  <c r="F374" i="5"/>
  <c r="J373" i="5"/>
  <c r="I373" i="5"/>
  <c r="F373" i="5"/>
  <c r="J372" i="5"/>
  <c r="I372" i="5"/>
  <c r="F372" i="5"/>
  <c r="J371" i="5"/>
  <c r="I371" i="5"/>
  <c r="F371" i="5"/>
  <c r="J370" i="5"/>
  <c r="I370" i="5"/>
  <c r="F370" i="5"/>
  <c r="J369" i="5"/>
  <c r="I369" i="5"/>
  <c r="F369" i="5"/>
  <c r="J368" i="5"/>
  <c r="I368" i="5"/>
  <c r="F368" i="5"/>
  <c r="J367" i="5"/>
  <c r="I367" i="5"/>
  <c r="F367" i="5"/>
  <c r="J366" i="5"/>
  <c r="I366" i="5"/>
  <c r="F366" i="5"/>
  <c r="J365" i="5"/>
  <c r="I365" i="5"/>
  <c r="F365" i="5"/>
  <c r="J364" i="5"/>
  <c r="I364" i="5"/>
  <c r="F364" i="5"/>
  <c r="J363" i="5"/>
  <c r="I363" i="5"/>
  <c r="F363" i="5"/>
  <c r="J362" i="5"/>
  <c r="I362" i="5"/>
  <c r="F362" i="5"/>
  <c r="J361" i="5"/>
  <c r="I361" i="5"/>
  <c r="F361" i="5"/>
  <c r="J360" i="5"/>
  <c r="I360" i="5"/>
  <c r="F360" i="5"/>
  <c r="J359" i="5"/>
  <c r="I359" i="5"/>
  <c r="F359" i="5"/>
  <c r="J358" i="5"/>
  <c r="I358" i="5"/>
  <c r="F358" i="5"/>
  <c r="J357" i="5"/>
  <c r="I357" i="5"/>
  <c r="F357" i="5"/>
  <c r="J356" i="5"/>
  <c r="I356" i="5"/>
  <c r="F356" i="5"/>
  <c r="J355" i="5"/>
  <c r="I355" i="5"/>
  <c r="F355" i="5"/>
  <c r="J354" i="5"/>
  <c r="J353" i="5"/>
  <c r="J352" i="5"/>
  <c r="J351" i="5"/>
  <c r="J350" i="5"/>
  <c r="J349" i="5"/>
  <c r="J348" i="5"/>
  <c r="J347" i="5"/>
  <c r="J346" i="5"/>
  <c r="J345" i="5"/>
  <c r="J344" i="5"/>
  <c r="J343" i="5"/>
  <c r="J342" i="5"/>
  <c r="J341" i="5"/>
  <c r="J340" i="5"/>
  <c r="J339" i="5"/>
  <c r="J338" i="5"/>
  <c r="J337" i="5"/>
  <c r="J336" i="5"/>
  <c r="J335" i="5"/>
  <c r="J334" i="5"/>
  <c r="J333" i="5"/>
  <c r="J332" i="5"/>
  <c r="J331" i="5"/>
  <c r="J330" i="5"/>
  <c r="J329" i="5"/>
  <c r="J328" i="5"/>
  <c r="J327" i="5"/>
  <c r="J326" i="5"/>
  <c r="J325" i="5"/>
  <c r="J324" i="5"/>
  <c r="J323" i="5"/>
  <c r="J322" i="5"/>
  <c r="J321" i="5"/>
  <c r="J320" i="5"/>
  <c r="J319" i="5"/>
  <c r="J318" i="5"/>
  <c r="J317" i="5"/>
  <c r="J316" i="5"/>
  <c r="J315" i="5"/>
  <c r="J314" i="5"/>
  <c r="J313" i="5"/>
  <c r="J312" i="5"/>
  <c r="J311" i="5"/>
  <c r="J310" i="5"/>
  <c r="J309" i="5"/>
  <c r="J308" i="5"/>
  <c r="J307" i="5"/>
  <c r="J306" i="5"/>
  <c r="J305" i="5"/>
  <c r="J304" i="5"/>
  <c r="J303" i="5"/>
  <c r="J302" i="5"/>
  <c r="J301" i="5"/>
  <c r="J300" i="5"/>
  <c r="I281" i="5"/>
  <c r="I177" i="5"/>
  <c r="I165" i="5"/>
  <c r="F165" i="5"/>
  <c r="I164" i="5"/>
  <c r="F164" i="5"/>
  <c r="I157" i="5"/>
  <c r="I156" i="5"/>
  <c r="I155" i="5"/>
  <c r="F155" i="5"/>
  <c r="I154" i="5"/>
  <c r="F154" i="5"/>
  <c r="I153" i="5"/>
  <c r="F153" i="5"/>
  <c r="I152" i="5"/>
  <c r="F152" i="5"/>
  <c r="I151" i="5"/>
  <c r="F151" i="5"/>
  <c r="I150" i="5"/>
  <c r="F150" i="5"/>
  <c r="I149" i="5"/>
  <c r="F149" i="5"/>
  <c r="I148" i="5"/>
  <c r="F148" i="5"/>
  <c r="I147" i="5"/>
  <c r="F147" i="5"/>
  <c r="I146" i="5"/>
  <c r="F146" i="5"/>
  <c r="I145" i="5"/>
  <c r="F145" i="5"/>
  <c r="I144" i="5"/>
  <c r="F144" i="5"/>
  <c r="I143" i="5"/>
  <c r="F143" i="5"/>
  <c r="I142" i="5"/>
  <c r="F142" i="5"/>
  <c r="I141" i="5"/>
  <c r="F141" i="5"/>
  <c r="I140" i="5"/>
  <c r="F140" i="5"/>
  <c r="I139" i="5"/>
  <c r="F139" i="5"/>
  <c r="I138" i="5"/>
  <c r="F138" i="5"/>
  <c r="I137" i="5"/>
  <c r="F137" i="5"/>
  <c r="I136" i="5"/>
  <c r="F136" i="5"/>
  <c r="I135" i="5"/>
  <c r="F135" i="5"/>
  <c r="I134" i="5"/>
  <c r="I133" i="5"/>
  <c r="F133" i="5"/>
  <c r="I132" i="5"/>
  <c r="F132" i="5"/>
  <c r="I131" i="5"/>
  <c r="F131" i="5"/>
  <c r="I130" i="5"/>
  <c r="F130" i="5"/>
  <c r="I129" i="5"/>
  <c r="F129" i="5"/>
  <c r="I128" i="5"/>
  <c r="F128" i="5"/>
  <c r="I127" i="5"/>
  <c r="F127" i="5"/>
  <c r="I126" i="5"/>
  <c r="F126" i="5"/>
  <c r="F79" i="5"/>
  <c r="I45" i="5"/>
  <c r="E7" i="5"/>
  <c r="F9" i="5" l="1"/>
  <c r="F10" i="5"/>
  <c r="F11" i="5" s="1"/>
  <c r="I10" i="5"/>
  <c r="I11" i="5" s="1"/>
  <c r="G10" i="5"/>
  <c r="G11" i="5" s="1"/>
  <c r="D10" i="5"/>
  <c r="J10" i="5" s="1"/>
  <c r="H9" i="5"/>
  <c r="J825" i="5"/>
  <c r="J830" i="5"/>
  <c r="F7" i="5"/>
  <c r="J838" i="5"/>
  <c r="H7" i="5"/>
  <c r="D7" i="5"/>
  <c r="J7" i="5" s="1"/>
  <c r="G7" i="5"/>
  <c r="J870" i="5"/>
  <c r="J886" i="5"/>
  <c r="J910" i="5"/>
  <c r="J934" i="5"/>
  <c r="J958" i="5"/>
  <c r="J841" i="5"/>
  <c r="J865" i="5"/>
  <c r="J889" i="5"/>
  <c r="J913" i="5"/>
  <c r="J945" i="5"/>
  <c r="J961" i="5"/>
  <c r="J836" i="5"/>
  <c r="J852" i="5"/>
  <c r="J868" i="5"/>
  <c r="J892" i="5"/>
  <c r="J908" i="5"/>
  <c r="J924" i="5"/>
  <c r="J940" i="5"/>
  <c r="J956" i="5"/>
  <c r="J831" i="5"/>
  <c r="J847" i="5"/>
  <c r="J863" i="5"/>
  <c r="J879" i="5"/>
  <c r="J895" i="5"/>
  <c r="J911" i="5"/>
  <c r="J935" i="5"/>
  <c r="J951" i="5"/>
  <c r="J967" i="5"/>
  <c r="J826" i="5"/>
  <c r="J842" i="5"/>
  <c r="J858" i="5"/>
  <c r="J874" i="5"/>
  <c r="J890" i="5"/>
  <c r="J946" i="5"/>
  <c r="J954" i="5"/>
  <c r="J962" i="5"/>
  <c r="J970" i="5"/>
  <c r="J854" i="5"/>
  <c r="J878" i="5"/>
  <c r="J902" i="5"/>
  <c r="J926" i="5"/>
  <c r="J950" i="5"/>
  <c r="I491" i="5"/>
  <c r="I7" i="5" s="1"/>
  <c r="J833" i="5"/>
  <c r="J857" i="5"/>
  <c r="J881" i="5"/>
  <c r="J905" i="5"/>
  <c r="J929" i="5"/>
  <c r="J953" i="5"/>
  <c r="J828" i="5"/>
  <c r="J844" i="5"/>
  <c r="J860" i="5"/>
  <c r="J876" i="5"/>
  <c r="J884" i="5"/>
  <c r="J900" i="5"/>
  <c r="J916" i="5"/>
  <c r="J932" i="5"/>
  <c r="J948" i="5"/>
  <c r="J964" i="5"/>
  <c r="J839" i="5"/>
  <c r="J855" i="5"/>
  <c r="J871" i="5"/>
  <c r="J887" i="5"/>
  <c r="J903" i="5"/>
  <c r="J919" i="5"/>
  <c r="J927" i="5"/>
  <c r="J943" i="5"/>
  <c r="J959" i="5"/>
  <c r="J834" i="5"/>
  <c r="J850" i="5"/>
  <c r="J866" i="5"/>
  <c r="J882" i="5"/>
  <c r="J898" i="5"/>
  <c r="J906" i="5"/>
  <c r="J914" i="5"/>
  <c r="J922" i="5"/>
  <c r="J930" i="5"/>
  <c r="J938" i="5"/>
  <c r="J829" i="5"/>
  <c r="J837" i="5"/>
  <c r="J845" i="5"/>
  <c r="J853" i="5"/>
  <c r="J861" i="5"/>
  <c r="J869" i="5"/>
  <c r="J877" i="5"/>
  <c r="J885" i="5"/>
  <c r="J893" i="5"/>
  <c r="J901" i="5"/>
  <c r="J909" i="5"/>
  <c r="J917" i="5"/>
  <c r="J925" i="5"/>
  <c r="J933" i="5"/>
  <c r="J941" i="5"/>
  <c r="J949" i="5"/>
  <c r="J957" i="5"/>
  <c r="J965" i="5"/>
  <c r="J846" i="5"/>
  <c r="J862" i="5"/>
  <c r="J894" i="5"/>
  <c r="J918" i="5"/>
  <c r="J942" i="5"/>
  <c r="J966" i="5"/>
  <c r="J849" i="5"/>
  <c r="J873" i="5"/>
  <c r="J897" i="5"/>
  <c r="J921" i="5"/>
  <c r="J937" i="5"/>
  <c r="J969" i="5"/>
  <c r="J832" i="5"/>
  <c r="J840" i="5"/>
  <c r="J848" i="5"/>
  <c r="J856" i="5"/>
  <c r="J864" i="5"/>
  <c r="J872" i="5"/>
  <c r="J880" i="5"/>
  <c r="J888" i="5"/>
  <c r="J896" i="5"/>
  <c r="J904" i="5"/>
  <c r="J912" i="5"/>
  <c r="J920" i="5"/>
  <c r="J928" i="5"/>
  <c r="J936" i="5"/>
  <c r="J944" i="5"/>
  <c r="J952" i="5"/>
  <c r="J960" i="5"/>
  <c r="J968" i="5"/>
  <c r="J827" i="5"/>
  <c r="J835" i="5"/>
  <c r="J843" i="5"/>
  <c r="J851" i="5"/>
  <c r="J859" i="5"/>
  <c r="J867" i="5"/>
  <c r="J875" i="5"/>
  <c r="J883" i="5"/>
  <c r="J891" i="5"/>
  <c r="J899" i="5"/>
  <c r="J907" i="5"/>
  <c r="J915" i="5"/>
  <c r="J923" i="5"/>
  <c r="J931" i="5"/>
  <c r="J939" i="5"/>
  <c r="J947" i="5"/>
  <c r="J955" i="5"/>
  <c r="J963" i="5"/>
  <c r="D993" i="1"/>
  <c r="G993" i="1"/>
  <c r="D11" i="5" l="1"/>
  <c r="J11" i="5" s="1"/>
  <c r="I9" i="5"/>
  <c r="D992" i="1"/>
  <c r="G992" i="1"/>
  <c r="D991" i="1" l="1"/>
  <c r="G991" i="1"/>
  <c r="D990" i="1" l="1"/>
  <c r="G990" i="1"/>
  <c r="D988" i="1" l="1"/>
  <c r="G988" i="1"/>
  <c r="D989" i="1"/>
  <c r="G989" i="1"/>
  <c r="D987" i="1"/>
  <c r="G987" i="1"/>
  <c r="D986" i="1" l="1"/>
  <c r="G986" i="1"/>
  <c r="D985" i="1" l="1"/>
  <c r="G985" i="1"/>
  <c r="D984" i="1" l="1"/>
  <c r="G984" i="1"/>
  <c r="D983" i="1" l="1"/>
  <c r="G983" i="1"/>
  <c r="D980" i="1" l="1"/>
  <c r="G980" i="1"/>
  <c r="D981" i="1"/>
  <c r="G981" i="1"/>
  <c r="D982" i="1"/>
  <c r="G982" i="1"/>
  <c r="D979" i="1" l="1"/>
  <c r="G979" i="1"/>
  <c r="D978" i="1" l="1"/>
  <c r="G978" i="1"/>
  <c r="D977" i="1" l="1"/>
  <c r="G977" i="1"/>
  <c r="D976" i="1" l="1"/>
  <c r="G976" i="1"/>
  <c r="G971" i="1" l="1"/>
  <c r="G972" i="1"/>
  <c r="D953" i="1" l="1"/>
  <c r="D954" i="1"/>
  <c r="D973" i="1" l="1"/>
  <c r="G973" i="1"/>
  <c r="D974" i="1"/>
  <c r="G974" i="1"/>
  <c r="D975" i="1"/>
  <c r="G975" i="1"/>
  <c r="D972" i="1" l="1"/>
  <c r="D971" i="1" l="1"/>
  <c r="D970" i="1" l="1"/>
  <c r="G970" i="1"/>
  <c r="D966" i="1" l="1"/>
  <c r="G966" i="1"/>
  <c r="D967" i="1"/>
  <c r="G967" i="1"/>
  <c r="D968" i="1"/>
  <c r="G968" i="1"/>
  <c r="D969" i="1"/>
  <c r="G969" i="1"/>
  <c r="G9" i="1" s="1"/>
  <c r="J1259" i="1" l="1"/>
  <c r="J1262" i="1"/>
  <c r="J1260" i="1"/>
  <c r="J1261" i="1"/>
  <c r="D9" i="1"/>
  <c r="J9" i="1" s="1"/>
  <c r="D965" i="1"/>
  <c r="G965" i="1"/>
  <c r="D964" i="1" l="1"/>
  <c r="G964" i="1"/>
  <c r="D963" i="1" l="1"/>
  <c r="G963" i="1"/>
  <c r="D962" i="1" l="1"/>
  <c r="G962" i="1"/>
  <c r="D959" i="1" l="1"/>
  <c r="G959" i="1"/>
  <c r="D960" i="1"/>
  <c r="G960" i="1"/>
  <c r="D961" i="1"/>
  <c r="G961" i="1"/>
  <c r="D958" i="1" l="1"/>
  <c r="G958" i="1"/>
  <c r="D957" i="1" l="1"/>
  <c r="G957" i="1"/>
  <c r="D887" i="1" l="1"/>
  <c r="D885" i="1" l="1"/>
  <c r="D956" i="1" l="1"/>
  <c r="G956" i="1"/>
  <c r="D955" i="1" l="1"/>
  <c r="G955" i="1"/>
  <c r="G954" i="1" l="1"/>
  <c r="D952" i="1" l="1"/>
  <c r="G952" i="1"/>
  <c r="G953" i="1"/>
  <c r="D951" i="1"/>
  <c r="G951" i="1"/>
  <c r="D950" i="1" l="1"/>
  <c r="G950" i="1"/>
  <c r="D949" i="1" l="1"/>
  <c r="G949" i="1"/>
  <c r="D948" i="1"/>
  <c r="G948" i="1"/>
  <c r="D945" i="1" l="1"/>
  <c r="G945" i="1"/>
  <c r="D946" i="1"/>
  <c r="G946" i="1"/>
  <c r="D947" i="1"/>
  <c r="G947" i="1"/>
  <c r="D944" i="1" l="1"/>
  <c r="G944" i="1"/>
  <c r="D943" i="1"/>
  <c r="G943" i="1"/>
  <c r="D942" i="1"/>
  <c r="G942" i="1"/>
  <c r="D941" i="1" l="1"/>
  <c r="G941" i="1"/>
  <c r="D938" i="1"/>
  <c r="G938" i="1"/>
  <c r="D939" i="1"/>
  <c r="G939" i="1"/>
  <c r="D940" i="1"/>
  <c r="G940" i="1"/>
  <c r="D936" i="1"/>
  <c r="G936" i="1"/>
  <c r="D937" i="1"/>
  <c r="G937" i="1"/>
  <c r="F785" i="1"/>
  <c r="I785" i="1"/>
  <c r="J785" i="1"/>
  <c r="F786" i="1"/>
  <c r="I786" i="1"/>
  <c r="J786" i="1"/>
  <c r="F787" i="1"/>
  <c r="I787" i="1"/>
  <c r="J787" i="1"/>
  <c r="F788" i="1"/>
  <c r="I788" i="1"/>
  <c r="J788" i="1"/>
  <c r="F789" i="1"/>
  <c r="I789" i="1"/>
  <c r="J789" i="1"/>
  <c r="F790" i="1"/>
  <c r="I790" i="1"/>
  <c r="J790" i="1"/>
  <c r="F791" i="1"/>
  <c r="I791" i="1"/>
  <c r="J791" i="1"/>
  <c r="F792" i="1"/>
  <c r="I792" i="1"/>
  <c r="J792" i="1"/>
  <c r="F793" i="1"/>
  <c r="I793" i="1"/>
  <c r="J793" i="1"/>
  <c r="F794" i="1"/>
  <c r="I794" i="1"/>
  <c r="J794" i="1"/>
  <c r="F795" i="1"/>
  <c r="I795" i="1"/>
  <c r="J795" i="1"/>
  <c r="F796" i="1"/>
  <c r="I796" i="1"/>
  <c r="J796" i="1"/>
  <c r="F797" i="1"/>
  <c r="I797" i="1"/>
  <c r="J797" i="1"/>
  <c r="F798" i="1"/>
  <c r="I798" i="1"/>
  <c r="J798" i="1"/>
  <c r="F799" i="1"/>
  <c r="I799" i="1"/>
  <c r="J799" i="1"/>
  <c r="F800" i="1"/>
  <c r="I800" i="1"/>
  <c r="J800" i="1"/>
  <c r="F801" i="1"/>
  <c r="I801" i="1"/>
  <c r="J801" i="1"/>
  <c r="F802" i="1"/>
  <c r="I802" i="1"/>
  <c r="J802" i="1"/>
  <c r="F803" i="1"/>
  <c r="I803" i="1"/>
  <c r="J803" i="1"/>
  <c r="F804" i="1"/>
  <c r="I804" i="1"/>
  <c r="J804" i="1"/>
  <c r="F805" i="1"/>
  <c r="I805" i="1"/>
  <c r="J805" i="1"/>
  <c r="F806" i="1"/>
  <c r="I806" i="1"/>
  <c r="J806" i="1"/>
  <c r="F807" i="1"/>
  <c r="I807" i="1"/>
  <c r="J807" i="1"/>
  <c r="F808" i="1"/>
  <c r="I808" i="1"/>
  <c r="J808" i="1"/>
  <c r="F809" i="1"/>
  <c r="I809" i="1"/>
  <c r="J809" i="1"/>
  <c r="F810" i="1"/>
  <c r="I810" i="1"/>
  <c r="J810" i="1"/>
  <c r="F811" i="1"/>
  <c r="I811" i="1"/>
  <c r="J811" i="1"/>
  <c r="F812" i="1"/>
  <c r="I812" i="1"/>
  <c r="J812" i="1"/>
  <c r="F813" i="1"/>
  <c r="I813" i="1"/>
  <c r="J813" i="1"/>
  <c r="F814" i="1"/>
  <c r="I814" i="1"/>
  <c r="J814" i="1"/>
  <c r="F815" i="1"/>
  <c r="I815" i="1"/>
  <c r="J815" i="1"/>
  <c r="F816" i="1"/>
  <c r="I816" i="1"/>
  <c r="J816" i="1"/>
  <c r="F817" i="1"/>
  <c r="I817" i="1"/>
  <c r="J817" i="1"/>
  <c r="F818" i="1"/>
  <c r="I818" i="1"/>
  <c r="J818" i="1"/>
  <c r="F819" i="1"/>
  <c r="I819" i="1"/>
  <c r="J819" i="1"/>
  <c r="F820" i="1"/>
  <c r="I820" i="1"/>
  <c r="J820" i="1"/>
  <c r="F821" i="1"/>
  <c r="I821" i="1"/>
  <c r="J821" i="1"/>
  <c r="I822" i="1"/>
  <c r="J822" i="1"/>
  <c r="D823" i="1"/>
  <c r="G823" i="1"/>
  <c r="D824" i="1"/>
  <c r="G824" i="1"/>
  <c r="D825" i="1"/>
  <c r="G825" i="1"/>
  <c r="D826" i="1"/>
  <c r="G826" i="1"/>
  <c r="D827" i="1"/>
  <c r="G827" i="1"/>
  <c r="D828" i="1"/>
  <c r="G828" i="1"/>
  <c r="D829" i="1"/>
  <c r="G829" i="1"/>
  <c r="D830" i="1"/>
  <c r="G830" i="1"/>
  <c r="D831" i="1"/>
  <c r="G831" i="1"/>
  <c r="D832" i="1"/>
  <c r="G832" i="1"/>
  <c r="D833" i="1"/>
  <c r="G833" i="1"/>
  <c r="D834" i="1"/>
  <c r="G834" i="1"/>
  <c r="D835" i="1"/>
  <c r="G835" i="1"/>
  <c r="D836" i="1"/>
  <c r="G836" i="1"/>
  <c r="D837" i="1"/>
  <c r="G837" i="1"/>
  <c r="D838" i="1"/>
  <c r="G838" i="1"/>
  <c r="D839" i="1"/>
  <c r="G839" i="1"/>
  <c r="D840" i="1"/>
  <c r="G840" i="1"/>
  <c r="D841" i="1"/>
  <c r="G841" i="1"/>
  <c r="D842" i="1"/>
  <c r="G842" i="1"/>
  <c r="D843" i="1"/>
  <c r="G843" i="1"/>
  <c r="D844" i="1"/>
  <c r="G844" i="1"/>
  <c r="D845" i="1"/>
  <c r="G845" i="1"/>
  <c r="D846" i="1"/>
  <c r="G846" i="1"/>
  <c r="D847" i="1"/>
  <c r="G847" i="1"/>
  <c r="D848" i="1"/>
  <c r="G848" i="1"/>
  <c r="D849" i="1"/>
  <c r="G849" i="1"/>
  <c r="D850" i="1"/>
  <c r="G850" i="1"/>
  <c r="D851" i="1"/>
  <c r="G851" i="1"/>
  <c r="D852" i="1"/>
  <c r="G852" i="1"/>
  <c r="D853" i="1"/>
  <c r="G853" i="1"/>
  <c r="D854" i="1"/>
  <c r="G854" i="1"/>
  <c r="D855" i="1"/>
  <c r="G855" i="1"/>
  <c r="D856" i="1"/>
  <c r="G856" i="1"/>
  <c r="D857" i="1"/>
  <c r="G857" i="1"/>
  <c r="D858" i="1"/>
  <c r="G858" i="1"/>
  <c r="D859" i="1"/>
  <c r="G859" i="1"/>
  <c r="D860" i="1"/>
  <c r="G860" i="1"/>
  <c r="D861" i="1"/>
  <c r="G861" i="1"/>
  <c r="D862" i="1"/>
  <c r="G862" i="1"/>
  <c r="D863" i="1"/>
  <c r="G863" i="1"/>
  <c r="D864" i="1"/>
  <c r="G864" i="1"/>
  <c r="D865" i="1"/>
  <c r="G865" i="1"/>
  <c r="D866" i="1"/>
  <c r="G866" i="1"/>
  <c r="D867" i="1"/>
  <c r="G867" i="1"/>
  <c r="D868" i="1"/>
  <c r="G868" i="1"/>
  <c r="D869" i="1"/>
  <c r="G869" i="1"/>
  <c r="D870" i="1"/>
  <c r="G870" i="1"/>
  <c r="D871" i="1"/>
  <c r="G871" i="1"/>
  <c r="D872" i="1"/>
  <c r="G872" i="1"/>
  <c r="D873" i="1"/>
  <c r="G873" i="1"/>
  <c r="D874" i="1"/>
  <c r="G874" i="1"/>
  <c r="D875" i="1"/>
  <c r="G875" i="1"/>
  <c r="D876" i="1"/>
  <c r="G876" i="1"/>
  <c r="D877" i="1"/>
  <c r="G877" i="1"/>
  <c r="D878" i="1"/>
  <c r="G878" i="1"/>
  <c r="D879" i="1"/>
  <c r="G879" i="1"/>
  <c r="D880" i="1"/>
  <c r="G880" i="1"/>
  <c r="D881" i="1"/>
  <c r="G881" i="1"/>
  <c r="D882" i="1"/>
  <c r="G882" i="1"/>
  <c r="D883" i="1"/>
  <c r="G883" i="1"/>
  <c r="D884" i="1"/>
  <c r="G884" i="1"/>
  <c r="G885" i="1"/>
  <c r="D886" i="1"/>
  <c r="G886" i="1"/>
  <c r="G887" i="1"/>
  <c r="D888" i="1"/>
  <c r="G888" i="1"/>
  <c r="D889" i="1"/>
  <c r="G889" i="1"/>
  <c r="D890" i="1"/>
  <c r="G890" i="1"/>
  <c r="D891" i="1"/>
  <c r="G891" i="1"/>
  <c r="D892" i="1"/>
  <c r="G892" i="1"/>
  <c r="D893" i="1"/>
  <c r="G893" i="1"/>
  <c r="D894" i="1"/>
  <c r="G894" i="1"/>
  <c r="D895" i="1"/>
  <c r="G895" i="1"/>
  <c r="D896" i="1"/>
  <c r="G896" i="1"/>
  <c r="D897" i="1"/>
  <c r="G897" i="1"/>
  <c r="D898" i="1"/>
  <c r="G898" i="1"/>
  <c r="D899" i="1"/>
  <c r="G899" i="1"/>
  <c r="D900" i="1"/>
  <c r="G900" i="1"/>
  <c r="D901" i="1"/>
  <c r="G901" i="1"/>
  <c r="D902" i="1"/>
  <c r="G902" i="1"/>
  <c r="D903" i="1"/>
  <c r="G903" i="1"/>
  <c r="D904" i="1"/>
  <c r="G904" i="1"/>
  <c r="D905" i="1"/>
  <c r="G905" i="1"/>
  <c r="D906" i="1"/>
  <c r="G906" i="1"/>
  <c r="D907" i="1"/>
  <c r="G907" i="1"/>
  <c r="D908" i="1"/>
  <c r="G908" i="1"/>
  <c r="D909" i="1"/>
  <c r="G909" i="1"/>
  <c r="D910" i="1"/>
  <c r="G910" i="1"/>
  <c r="D911" i="1"/>
  <c r="G911" i="1"/>
  <c r="D912" i="1"/>
  <c r="G912" i="1"/>
  <c r="D913" i="1"/>
  <c r="G913" i="1"/>
  <c r="D914" i="1"/>
  <c r="G914" i="1"/>
  <c r="D915" i="1"/>
  <c r="G915" i="1"/>
  <c r="D916" i="1"/>
  <c r="G916" i="1"/>
  <c r="D917" i="1"/>
  <c r="G917" i="1"/>
  <c r="D918" i="1"/>
  <c r="G918" i="1"/>
  <c r="D919" i="1"/>
  <c r="G919" i="1"/>
  <c r="D920" i="1"/>
  <c r="G920" i="1"/>
  <c r="D921" i="1"/>
  <c r="G921" i="1"/>
  <c r="D922" i="1"/>
  <c r="G922" i="1"/>
  <c r="D923" i="1"/>
  <c r="G923" i="1"/>
  <c r="D924" i="1"/>
  <c r="G924" i="1"/>
  <c r="D925" i="1"/>
  <c r="G925" i="1"/>
  <c r="D926" i="1"/>
  <c r="G926" i="1"/>
  <c r="D927" i="1"/>
  <c r="G927" i="1"/>
  <c r="D928" i="1"/>
  <c r="G928" i="1"/>
  <c r="D929" i="1"/>
  <c r="G929" i="1"/>
  <c r="D930" i="1"/>
  <c r="G930" i="1"/>
  <c r="D931" i="1"/>
  <c r="G931" i="1"/>
  <c r="D932" i="1"/>
  <c r="G932" i="1"/>
  <c r="D933" i="1"/>
  <c r="G933" i="1"/>
  <c r="D934" i="1"/>
  <c r="G934" i="1"/>
  <c r="D935" i="1"/>
  <c r="G935" i="1"/>
  <c r="J1258" i="1" l="1"/>
  <c r="J1256" i="1"/>
  <c r="J1251" i="1"/>
  <c r="J1239" i="1"/>
  <c r="J1232" i="1"/>
  <c r="J1227" i="1"/>
  <c r="J1216" i="1"/>
  <c r="J1204" i="1"/>
  <c r="J1205" i="1"/>
  <c r="J1230" i="1"/>
  <c r="J1231" i="1"/>
  <c r="J1257" i="1"/>
  <c r="J1248" i="1"/>
  <c r="J1240" i="1"/>
  <c r="J1234" i="1"/>
  <c r="J1228" i="1"/>
  <c r="J1217" i="1"/>
  <c r="J1208" i="1"/>
  <c r="J1214" i="1"/>
  <c r="J1235" i="1"/>
  <c r="J1226" i="1"/>
  <c r="J1252" i="1"/>
  <c r="J1246" i="1"/>
  <c r="J1241" i="1"/>
  <c r="J1233" i="1"/>
  <c r="J1222" i="1"/>
  <c r="J1255" i="1"/>
  <c r="J1207" i="1"/>
  <c r="J1253" i="1"/>
  <c r="J1247" i="1"/>
  <c r="J1237" i="1"/>
  <c r="J1224" i="1"/>
  <c r="J1223" i="1"/>
  <c r="J1215" i="1"/>
  <c r="J1209" i="1"/>
  <c r="J1219" i="1"/>
  <c r="J1206" i="1"/>
  <c r="J1212" i="1"/>
  <c r="J1254" i="1"/>
  <c r="J1244" i="1"/>
  <c r="J1238" i="1"/>
  <c r="J1225" i="1"/>
  <c r="J1210" i="1"/>
  <c r="J1245" i="1"/>
  <c r="J1218" i="1"/>
  <c r="J1221" i="1"/>
  <c r="J1249" i="1"/>
  <c r="J1242" i="1"/>
  <c r="J1236" i="1"/>
  <c r="J1229" i="1"/>
  <c r="J1220" i="1"/>
  <c r="J1213" i="1"/>
  <c r="J1203" i="1"/>
  <c r="J1250" i="1"/>
  <c r="J1243" i="1"/>
  <c r="J1211" i="1"/>
  <c r="J1202" i="1"/>
  <c r="J1200" i="1"/>
  <c r="J1201" i="1"/>
  <c r="J1198" i="1"/>
  <c r="J1195" i="1"/>
  <c r="J1199" i="1"/>
  <c r="J1197" i="1"/>
  <c r="J1196" i="1"/>
  <c r="J1193" i="1"/>
  <c r="J1194" i="1"/>
  <c r="J1191" i="1"/>
  <c r="J1192" i="1"/>
  <c r="J1190" i="1"/>
  <c r="J1189" i="1"/>
  <c r="J1187" i="1"/>
  <c r="J1188" i="1"/>
  <c r="J1186" i="1"/>
  <c r="J1184" i="1"/>
  <c r="J1182" i="1"/>
  <c r="J1185" i="1"/>
  <c r="J1183" i="1"/>
  <c r="J1181" i="1"/>
  <c r="J1180" i="1"/>
  <c r="J1179" i="1"/>
  <c r="J1178" i="1"/>
  <c r="J1174" i="1"/>
  <c r="J1172" i="1"/>
  <c r="J1176" i="1"/>
  <c r="J1173" i="1"/>
  <c r="J1177" i="1"/>
  <c r="J1175" i="1"/>
  <c r="J1170" i="1"/>
  <c r="J1171" i="1"/>
  <c r="J1169" i="1"/>
  <c r="J1166" i="1"/>
  <c r="J1168" i="1"/>
  <c r="J1167" i="1"/>
  <c r="J1165" i="1"/>
  <c r="J1153" i="1"/>
  <c r="J1150" i="1"/>
  <c r="J1141" i="1"/>
  <c r="J1132" i="1"/>
  <c r="J1148" i="1"/>
  <c r="J1144" i="1"/>
  <c r="J1151" i="1"/>
  <c r="J1152" i="1"/>
  <c r="J1164" i="1"/>
  <c r="J1157" i="1"/>
  <c r="J1149" i="1"/>
  <c r="J1139" i="1"/>
  <c r="J1133" i="1"/>
  <c r="J1158" i="1"/>
  <c r="J1163" i="1"/>
  <c r="J1156" i="1"/>
  <c r="J1147" i="1"/>
  <c r="J1140" i="1"/>
  <c r="J1154" i="1"/>
  <c r="J1137" i="1"/>
  <c r="J1138" i="1"/>
  <c r="J1136" i="1"/>
  <c r="J1134" i="1"/>
  <c r="J1162" i="1"/>
  <c r="J1160" i="1"/>
  <c r="J1145" i="1"/>
  <c r="J1159" i="1"/>
  <c r="J1146" i="1"/>
  <c r="J1143" i="1"/>
  <c r="J1135" i="1"/>
  <c r="J1155" i="1"/>
  <c r="J1161" i="1"/>
  <c r="J1142" i="1"/>
  <c r="J1131" i="1"/>
  <c r="J1130" i="1"/>
  <c r="J1127" i="1"/>
  <c r="J1129" i="1"/>
  <c r="J1128" i="1"/>
  <c r="J1126" i="1"/>
  <c r="J1125" i="1"/>
  <c r="J1124" i="1"/>
  <c r="J1123" i="1"/>
  <c r="J1120" i="1"/>
  <c r="J1121" i="1"/>
  <c r="J1122" i="1"/>
  <c r="J1119" i="1"/>
  <c r="J1118" i="1"/>
  <c r="J1117" i="1"/>
  <c r="J1116" i="1"/>
  <c r="J1113" i="1"/>
  <c r="J1115" i="1"/>
  <c r="J1114" i="1"/>
  <c r="J1111" i="1"/>
  <c r="J1112" i="1"/>
  <c r="J1109" i="1"/>
  <c r="J1110" i="1"/>
  <c r="J1106" i="1"/>
  <c r="J1108" i="1"/>
  <c r="J1107" i="1"/>
  <c r="J1105" i="1"/>
  <c r="J1103" i="1"/>
  <c r="J1104" i="1"/>
  <c r="J1102" i="1"/>
  <c r="J1098" i="1"/>
  <c r="J1099" i="1"/>
  <c r="J1101" i="1"/>
  <c r="J1100" i="1"/>
  <c r="J1097" i="1"/>
  <c r="J1096" i="1"/>
  <c r="J1094" i="1"/>
  <c r="J1093" i="1"/>
  <c r="J1092" i="1"/>
  <c r="J1095" i="1"/>
  <c r="J1091" i="1"/>
  <c r="J1089" i="1"/>
  <c r="J1090" i="1"/>
  <c r="J1088" i="1"/>
  <c r="J1087" i="1"/>
  <c r="J1085" i="1"/>
  <c r="J1086" i="1"/>
  <c r="J1084" i="1"/>
  <c r="D7" i="1"/>
  <c r="J1083" i="1"/>
  <c r="J1082" i="1"/>
  <c r="J1081" i="1"/>
  <c r="J1080" i="1"/>
  <c r="J1079" i="1"/>
  <c r="J1078" i="1"/>
  <c r="J1077" i="1"/>
  <c r="J1076" i="1"/>
  <c r="J1075" i="1"/>
  <c r="J1074" i="1"/>
  <c r="J1071" i="1"/>
  <c r="J1073" i="1"/>
  <c r="J1072" i="1"/>
  <c r="J1070" i="1"/>
  <c r="J1068" i="1"/>
  <c r="J1069" i="1"/>
  <c r="J1067" i="1"/>
  <c r="J1065" i="1"/>
  <c r="J1066" i="1"/>
  <c r="J1064" i="1"/>
  <c r="J1062" i="1"/>
  <c r="J1063" i="1"/>
  <c r="J1061" i="1"/>
  <c r="J1060" i="1"/>
  <c r="J1058" i="1"/>
  <c r="J1059" i="1"/>
  <c r="J1057" i="1"/>
  <c r="J1056" i="1"/>
  <c r="J1055" i="1"/>
  <c r="J1054" i="1"/>
  <c r="J1053" i="1"/>
  <c r="J1051" i="1"/>
  <c r="J1052" i="1"/>
  <c r="J1050" i="1"/>
  <c r="J1049" i="1"/>
  <c r="J1048" i="1"/>
  <c r="J1047" i="1"/>
  <c r="J1046" i="1"/>
  <c r="J1045" i="1"/>
  <c r="J1044" i="1"/>
  <c r="J1043" i="1"/>
  <c r="J1042" i="1"/>
  <c r="J1041" i="1"/>
  <c r="J1040" i="1"/>
  <c r="J1039" i="1"/>
  <c r="J1037" i="1"/>
  <c r="J1038" i="1"/>
  <c r="J1036" i="1"/>
  <c r="J1035" i="1"/>
  <c r="J1034" i="1"/>
  <c r="J1033" i="1"/>
  <c r="J1032" i="1"/>
  <c r="J1027" i="1"/>
  <c r="J1029" i="1"/>
  <c r="J1028" i="1"/>
  <c r="J1030" i="1"/>
  <c r="J1031" i="1"/>
  <c r="J1026" i="1"/>
  <c r="J1025" i="1"/>
  <c r="J1022" i="1"/>
  <c r="J1023" i="1"/>
  <c r="J1024" i="1"/>
  <c r="J1021" i="1"/>
  <c r="J1020" i="1"/>
  <c r="J1019" i="1"/>
  <c r="J1018" i="1"/>
  <c r="J1017" i="1"/>
  <c r="J1015" i="1"/>
  <c r="J1016" i="1"/>
  <c r="J1014" i="1"/>
  <c r="J1013" i="1"/>
  <c r="J1012" i="1"/>
  <c r="J1011" i="1"/>
  <c r="J1009" i="1"/>
  <c r="J1010" i="1"/>
  <c r="J1007" i="1"/>
  <c r="J1008" i="1"/>
  <c r="J1006" i="1"/>
  <c r="J1005" i="1"/>
  <c r="J1004" i="1"/>
  <c r="J1002" i="1"/>
  <c r="J1003" i="1"/>
  <c r="J1001" i="1"/>
  <c r="J1000" i="1"/>
  <c r="J999" i="1"/>
  <c r="J998" i="1"/>
  <c r="J997" i="1"/>
  <c r="J995" i="1"/>
  <c r="J996" i="1"/>
  <c r="J994" i="1"/>
  <c r="J993" i="1"/>
  <c r="J992" i="1"/>
  <c r="J991" i="1"/>
  <c r="J990" i="1"/>
  <c r="J989" i="1"/>
  <c r="J988" i="1"/>
  <c r="J987" i="1"/>
  <c r="J986" i="1"/>
  <c r="J985" i="1"/>
  <c r="J984" i="1"/>
  <c r="J983" i="1"/>
  <c r="J982" i="1"/>
  <c r="J980" i="1"/>
  <c r="J981" i="1"/>
  <c r="J979" i="1"/>
  <c r="J978" i="1"/>
  <c r="J977" i="1"/>
  <c r="J976" i="1"/>
  <c r="J975" i="1"/>
  <c r="J973" i="1"/>
  <c r="J974" i="1"/>
  <c r="J972" i="1"/>
  <c r="J971" i="1"/>
  <c r="J970" i="1"/>
  <c r="J968" i="1"/>
  <c r="J969" i="1"/>
  <c r="J966" i="1"/>
  <c r="J967" i="1"/>
  <c r="J965" i="1"/>
  <c r="J964" i="1"/>
  <c r="J963" i="1"/>
  <c r="J962" i="1"/>
  <c r="J959" i="1"/>
  <c r="J960" i="1"/>
  <c r="J961" i="1"/>
  <c r="J958" i="1"/>
  <c r="J957" i="1"/>
  <c r="J955" i="1"/>
  <c r="J954" i="1"/>
  <c r="J956" i="1"/>
  <c r="J953" i="1"/>
  <c r="J952" i="1"/>
  <c r="J951" i="1"/>
  <c r="J949" i="1"/>
  <c r="J950" i="1"/>
  <c r="J948" i="1"/>
  <c r="J945" i="1"/>
  <c r="J946" i="1"/>
  <c r="J947" i="1"/>
  <c r="J944" i="1"/>
  <c r="J823" i="1"/>
  <c r="J943" i="1"/>
  <c r="J867" i="1"/>
  <c r="J923" i="1"/>
  <c r="J940" i="1"/>
  <c r="J941" i="1"/>
  <c r="J942" i="1"/>
  <c r="J939" i="1"/>
  <c r="J907" i="1"/>
  <c r="J931" i="1"/>
  <c r="J938" i="1"/>
  <c r="J935" i="1"/>
  <c r="J859" i="1"/>
  <c r="J915" i="1"/>
  <c r="J851" i="1"/>
  <c r="J937" i="1"/>
  <c r="J843" i="1"/>
  <c r="J830" i="1"/>
  <c r="J835" i="1"/>
  <c r="J824" i="1"/>
  <c r="J899" i="1"/>
  <c r="J891" i="1"/>
  <c r="J827" i="1"/>
  <c r="J936" i="1"/>
  <c r="J883" i="1"/>
  <c r="J875" i="1"/>
  <c r="J920" i="1"/>
  <c r="J912" i="1"/>
  <c r="J904" i="1"/>
  <c r="J896" i="1"/>
  <c r="J888" i="1"/>
  <c r="J880" i="1"/>
  <c r="J872" i="1"/>
  <c r="J864" i="1"/>
  <c r="J856" i="1"/>
  <c r="J848" i="1"/>
  <c r="J840" i="1"/>
  <c r="J832" i="1"/>
  <c r="J928" i="1"/>
  <c r="J917" i="1"/>
  <c r="J909" i="1"/>
  <c r="J901" i="1"/>
  <c r="J893" i="1"/>
  <c r="J885" i="1"/>
  <c r="J877" i="1"/>
  <c r="J869" i="1"/>
  <c r="J861" i="1"/>
  <c r="J853" i="1"/>
  <c r="J845" i="1"/>
  <c r="J837" i="1"/>
  <c r="J829" i="1"/>
  <c r="J925" i="1"/>
  <c r="J922" i="1"/>
  <c r="J914" i="1"/>
  <c r="J906" i="1"/>
  <c r="J898" i="1"/>
  <c r="J890" i="1"/>
  <c r="J882" i="1"/>
  <c r="J874" i="1"/>
  <c r="J866" i="1"/>
  <c r="J858" i="1"/>
  <c r="J850" i="1"/>
  <c r="J842" i="1"/>
  <c r="J834" i="1"/>
  <c r="J826" i="1"/>
  <c r="J930" i="1"/>
  <c r="J927" i="1"/>
  <c r="J919" i="1"/>
  <c r="J911" i="1"/>
  <c r="J903" i="1"/>
  <c r="J895" i="1"/>
  <c r="J887" i="1"/>
  <c r="J879" i="1"/>
  <c r="J871" i="1"/>
  <c r="J863" i="1"/>
  <c r="J855" i="1"/>
  <c r="J847" i="1"/>
  <c r="J839" i="1"/>
  <c r="J831" i="1"/>
  <c r="J924" i="1"/>
  <c r="J916" i="1"/>
  <c r="J908" i="1"/>
  <c r="J900" i="1"/>
  <c r="J892" i="1"/>
  <c r="J884" i="1"/>
  <c r="J876" i="1"/>
  <c r="J868" i="1"/>
  <c r="J860" i="1"/>
  <c r="J852" i="1"/>
  <c r="J844" i="1"/>
  <c r="J836" i="1"/>
  <c r="J828" i="1"/>
  <c r="J929" i="1"/>
  <c r="J921" i="1"/>
  <c r="J913" i="1"/>
  <c r="J905" i="1"/>
  <c r="J897" i="1"/>
  <c r="J889" i="1"/>
  <c r="J881" i="1"/>
  <c r="J873" i="1"/>
  <c r="J865" i="1"/>
  <c r="J857" i="1"/>
  <c r="J849" i="1"/>
  <c r="J841" i="1"/>
  <c r="J833" i="1"/>
  <c r="J825" i="1"/>
  <c r="J932" i="1"/>
  <c r="J926" i="1"/>
  <c r="J918" i="1"/>
  <c r="J910" i="1"/>
  <c r="J902" i="1"/>
  <c r="J894" i="1"/>
  <c r="J886" i="1"/>
  <c r="J878" i="1"/>
  <c r="J870" i="1"/>
  <c r="J862" i="1"/>
  <c r="J854" i="1"/>
  <c r="J846" i="1"/>
  <c r="J838" i="1"/>
  <c r="E7" i="1"/>
  <c r="G7" i="1" l="1"/>
  <c r="J933" i="1" l="1"/>
  <c r="J934" i="1"/>
  <c r="J784" i="1" l="1"/>
  <c r="J783" i="1"/>
  <c r="J782" i="1"/>
  <c r="J781" i="1"/>
  <c r="J780" i="1"/>
  <c r="J779" i="1"/>
  <c r="J778" i="1"/>
  <c r="J777" i="1"/>
  <c r="J776" i="1"/>
  <c r="J775" i="1"/>
  <c r="J774" i="1"/>
  <c r="J773" i="1"/>
  <c r="J772" i="1"/>
  <c r="J771" i="1"/>
  <c r="J770" i="1"/>
  <c r="J769" i="1"/>
  <c r="J768" i="1"/>
  <c r="J767" i="1"/>
  <c r="J766" i="1"/>
  <c r="J765" i="1"/>
  <c r="J764" i="1"/>
  <c r="J763" i="1"/>
  <c r="J762" i="1"/>
  <c r="J761" i="1"/>
  <c r="J760" i="1"/>
  <c r="J759" i="1"/>
  <c r="J758" i="1"/>
  <c r="J757" i="1"/>
  <c r="J756" i="1"/>
  <c r="J755" i="1"/>
  <c r="J754" i="1"/>
  <c r="J753" i="1"/>
  <c r="J752" i="1"/>
  <c r="J751" i="1"/>
  <c r="J750" i="1"/>
  <c r="J749" i="1"/>
  <c r="J748" i="1"/>
  <c r="J747" i="1"/>
  <c r="J746" i="1"/>
  <c r="J745" i="1"/>
  <c r="J744" i="1"/>
  <c r="J743" i="1"/>
  <c r="J742" i="1"/>
  <c r="J741" i="1"/>
  <c r="J740" i="1"/>
  <c r="J739" i="1"/>
  <c r="J738" i="1"/>
  <c r="J737" i="1"/>
  <c r="J736" i="1"/>
  <c r="J735" i="1"/>
  <c r="J734" i="1"/>
  <c r="J733" i="1"/>
  <c r="J732" i="1"/>
  <c r="J731" i="1"/>
  <c r="J730" i="1"/>
  <c r="J729" i="1"/>
  <c r="J728" i="1"/>
  <c r="J727" i="1"/>
  <c r="J726" i="1"/>
  <c r="J725" i="1"/>
  <c r="J724" i="1"/>
  <c r="J723" i="1"/>
  <c r="J722" i="1"/>
  <c r="J721" i="1"/>
  <c r="J720" i="1"/>
  <c r="J719" i="1"/>
  <c r="J718" i="1"/>
  <c r="J717" i="1"/>
  <c r="J716" i="1"/>
  <c r="J715" i="1"/>
  <c r="J714" i="1"/>
  <c r="J713" i="1"/>
  <c r="J712" i="1"/>
  <c r="J711" i="1"/>
  <c r="J710" i="1"/>
  <c r="J709" i="1"/>
  <c r="J708" i="1"/>
  <c r="J707" i="1"/>
  <c r="J706" i="1"/>
  <c r="J705" i="1"/>
  <c r="J704" i="1"/>
  <c r="J703" i="1"/>
  <c r="J702" i="1"/>
  <c r="J701" i="1"/>
  <c r="J700" i="1"/>
  <c r="J699" i="1"/>
  <c r="J698" i="1"/>
  <c r="J697" i="1"/>
  <c r="J696" i="1"/>
  <c r="J695" i="1"/>
  <c r="J694" i="1"/>
  <c r="J693" i="1"/>
  <c r="J692" i="1"/>
  <c r="J691" i="1"/>
  <c r="J690" i="1"/>
  <c r="J689" i="1"/>
  <c r="J688" i="1"/>
  <c r="J687" i="1"/>
  <c r="J686" i="1"/>
  <c r="J685" i="1"/>
  <c r="J684" i="1"/>
  <c r="J683" i="1"/>
  <c r="J682" i="1"/>
  <c r="J681" i="1"/>
  <c r="J680" i="1"/>
  <c r="J679" i="1"/>
  <c r="J678" i="1"/>
  <c r="J677" i="1"/>
  <c r="J676" i="1"/>
  <c r="J675" i="1"/>
  <c r="J674" i="1"/>
  <c r="J673" i="1"/>
  <c r="J672" i="1"/>
  <c r="J671" i="1"/>
  <c r="J670" i="1"/>
  <c r="J669" i="1"/>
  <c r="J668" i="1"/>
  <c r="J667" i="1"/>
  <c r="J666" i="1"/>
  <c r="J665" i="1"/>
  <c r="J664" i="1"/>
  <c r="J663" i="1"/>
  <c r="J662" i="1"/>
  <c r="J661" i="1"/>
  <c r="J660" i="1"/>
  <c r="J659" i="1"/>
  <c r="J658" i="1"/>
  <c r="J657" i="1"/>
  <c r="J656" i="1"/>
  <c r="J655" i="1"/>
  <c r="J654" i="1"/>
  <c r="J653" i="1"/>
  <c r="J652" i="1"/>
  <c r="J651" i="1"/>
  <c r="J650" i="1"/>
  <c r="J649" i="1"/>
  <c r="J648" i="1"/>
  <c r="J647" i="1"/>
  <c r="J646" i="1"/>
  <c r="J645" i="1"/>
  <c r="J644" i="1"/>
  <c r="J643" i="1"/>
  <c r="J642" i="1"/>
  <c r="J641" i="1"/>
  <c r="J640" i="1"/>
  <c r="J639" i="1"/>
  <c r="J638" i="1"/>
  <c r="J637" i="1"/>
  <c r="J636" i="1"/>
  <c r="J635" i="1"/>
  <c r="J634" i="1"/>
  <c r="J633" i="1"/>
  <c r="J632" i="1"/>
  <c r="J631" i="1"/>
  <c r="J630" i="1"/>
  <c r="J629" i="1"/>
  <c r="J628" i="1"/>
  <c r="J627" i="1"/>
  <c r="J626" i="1"/>
  <c r="J625" i="1"/>
  <c r="J624" i="1"/>
  <c r="J623" i="1"/>
  <c r="J622" i="1"/>
  <c r="J621" i="1"/>
  <c r="J620" i="1"/>
  <c r="J619" i="1"/>
  <c r="J618" i="1"/>
  <c r="J617" i="1"/>
  <c r="J616" i="1"/>
  <c r="J615" i="1"/>
  <c r="J614" i="1"/>
  <c r="J613" i="1"/>
  <c r="J612" i="1"/>
  <c r="J611" i="1"/>
  <c r="J610" i="1"/>
  <c r="J609" i="1"/>
  <c r="J608" i="1"/>
  <c r="J607" i="1"/>
  <c r="J606" i="1"/>
  <c r="J605" i="1"/>
  <c r="J604" i="1"/>
  <c r="J603" i="1"/>
  <c r="J602" i="1"/>
  <c r="J601" i="1"/>
  <c r="J600" i="1"/>
  <c r="J599" i="1"/>
  <c r="J598" i="1"/>
  <c r="J597" i="1"/>
  <c r="J596" i="1"/>
  <c r="J595" i="1"/>
  <c r="J594" i="1"/>
  <c r="J593" i="1"/>
  <c r="J592" i="1"/>
  <c r="J591" i="1"/>
  <c r="J590" i="1"/>
  <c r="J589" i="1"/>
  <c r="J588" i="1"/>
  <c r="J587" i="1"/>
  <c r="J586" i="1"/>
  <c r="J585" i="1"/>
  <c r="J584" i="1"/>
  <c r="J583" i="1"/>
  <c r="J582" i="1"/>
  <c r="J581" i="1"/>
  <c r="J580" i="1"/>
  <c r="J579" i="1"/>
  <c r="J578" i="1"/>
  <c r="J577" i="1"/>
  <c r="J576" i="1"/>
  <c r="J575" i="1"/>
  <c r="J574" i="1"/>
  <c r="J573" i="1"/>
  <c r="J572" i="1"/>
  <c r="J571" i="1"/>
  <c r="J570" i="1"/>
  <c r="J569" i="1"/>
  <c r="J568" i="1"/>
  <c r="J567" i="1"/>
  <c r="J566" i="1"/>
  <c r="J565" i="1"/>
  <c r="J564" i="1"/>
  <c r="J563" i="1"/>
  <c r="J562" i="1"/>
  <c r="J561" i="1"/>
  <c r="J560" i="1"/>
  <c r="J559" i="1"/>
  <c r="J558" i="1"/>
  <c r="J557" i="1"/>
  <c r="J556" i="1"/>
  <c r="J555" i="1"/>
  <c r="J554" i="1"/>
  <c r="J553" i="1"/>
  <c r="J552" i="1"/>
  <c r="J551" i="1"/>
  <c r="J550" i="1"/>
  <c r="J549" i="1"/>
  <c r="J548" i="1"/>
  <c r="J547" i="1"/>
  <c r="J546" i="1"/>
  <c r="J545" i="1"/>
  <c r="J544" i="1"/>
  <c r="J543" i="1"/>
  <c r="J542" i="1"/>
  <c r="J541" i="1"/>
  <c r="J540" i="1"/>
  <c r="J539" i="1"/>
  <c r="J538" i="1"/>
  <c r="J537" i="1"/>
  <c r="J536" i="1"/>
  <c r="J535" i="1"/>
  <c r="J534" i="1"/>
  <c r="J533" i="1"/>
  <c r="J532" i="1"/>
  <c r="J531" i="1"/>
  <c r="J530" i="1"/>
  <c r="J529" i="1"/>
  <c r="J528" i="1"/>
  <c r="J527" i="1"/>
  <c r="J526" i="1"/>
  <c r="J525" i="1"/>
  <c r="J524" i="1"/>
  <c r="J523" i="1"/>
  <c r="J522" i="1"/>
  <c r="J521" i="1"/>
  <c r="J520" i="1"/>
  <c r="J519" i="1"/>
  <c r="J518" i="1"/>
  <c r="J517" i="1"/>
  <c r="J516" i="1"/>
  <c r="J515" i="1"/>
  <c r="J514" i="1"/>
  <c r="J513" i="1"/>
  <c r="J512" i="1"/>
  <c r="J511" i="1"/>
  <c r="J510" i="1"/>
  <c r="J509" i="1"/>
  <c r="J508" i="1"/>
  <c r="J507" i="1"/>
  <c r="J506" i="1"/>
  <c r="J505" i="1"/>
  <c r="J504" i="1"/>
  <c r="J503" i="1"/>
  <c r="J502" i="1"/>
  <c r="J501" i="1"/>
  <c r="J500" i="1"/>
  <c r="J499" i="1"/>
  <c r="J498" i="1"/>
  <c r="J497" i="1"/>
  <c r="J496" i="1"/>
  <c r="J495" i="1"/>
  <c r="J494" i="1"/>
  <c r="J493" i="1"/>
  <c r="J492" i="1"/>
  <c r="J491" i="1"/>
  <c r="J490" i="1"/>
  <c r="J489" i="1"/>
  <c r="J488" i="1"/>
  <c r="J487" i="1"/>
  <c r="J486" i="1"/>
  <c r="J485" i="1"/>
  <c r="J484" i="1"/>
  <c r="J483" i="1"/>
  <c r="J482" i="1"/>
  <c r="J481" i="1"/>
  <c r="J480" i="1"/>
  <c r="J479" i="1"/>
  <c r="J478" i="1"/>
  <c r="J477" i="1"/>
  <c r="J476" i="1"/>
  <c r="J475" i="1"/>
  <c r="J474" i="1"/>
  <c r="J473" i="1"/>
  <c r="J472" i="1"/>
  <c r="J471" i="1"/>
  <c r="J470" i="1"/>
  <c r="J469" i="1"/>
  <c r="J468" i="1"/>
  <c r="J467" i="1"/>
  <c r="J466" i="1"/>
  <c r="J465" i="1"/>
  <c r="J464" i="1"/>
  <c r="J463" i="1"/>
  <c r="J462" i="1"/>
  <c r="J461" i="1"/>
  <c r="J460" i="1"/>
  <c r="J459" i="1"/>
  <c r="J458" i="1"/>
  <c r="J457" i="1"/>
  <c r="J456" i="1"/>
  <c r="J455" i="1"/>
  <c r="J454" i="1"/>
  <c r="J453" i="1"/>
  <c r="J452" i="1"/>
  <c r="J451" i="1"/>
  <c r="J450" i="1"/>
  <c r="J449" i="1"/>
  <c r="J448" i="1"/>
  <c r="J447" i="1"/>
  <c r="J446" i="1"/>
  <c r="J445" i="1"/>
  <c r="J444" i="1"/>
  <c r="J443" i="1"/>
  <c r="J442" i="1"/>
  <c r="J441" i="1"/>
  <c r="J440" i="1"/>
  <c r="J439" i="1"/>
  <c r="J438" i="1"/>
  <c r="J437" i="1"/>
  <c r="J436" i="1"/>
  <c r="J435" i="1"/>
  <c r="J434" i="1"/>
  <c r="J433" i="1"/>
  <c r="J432" i="1"/>
  <c r="J431" i="1"/>
  <c r="J430" i="1"/>
  <c r="J429" i="1"/>
  <c r="J428" i="1"/>
  <c r="J427" i="1"/>
  <c r="J426" i="1"/>
  <c r="J425" i="1"/>
  <c r="J424" i="1"/>
  <c r="J423" i="1"/>
  <c r="J422" i="1"/>
  <c r="J421" i="1"/>
  <c r="J420" i="1"/>
  <c r="J419" i="1"/>
  <c r="J418" i="1"/>
  <c r="J417" i="1"/>
  <c r="J416" i="1"/>
  <c r="J415" i="1"/>
  <c r="J414" i="1"/>
  <c r="J413" i="1"/>
  <c r="J412" i="1"/>
  <c r="J411" i="1"/>
  <c r="J410" i="1"/>
  <c r="J409" i="1"/>
  <c r="J408" i="1"/>
  <c r="J407" i="1"/>
  <c r="J406" i="1"/>
  <c r="J405" i="1"/>
  <c r="J404" i="1"/>
  <c r="J403" i="1"/>
  <c r="J402" i="1"/>
  <c r="J401" i="1"/>
  <c r="J400" i="1"/>
  <c r="J399" i="1"/>
  <c r="J398" i="1"/>
  <c r="J397" i="1"/>
  <c r="J396" i="1"/>
  <c r="J395" i="1"/>
  <c r="J394" i="1"/>
  <c r="J393" i="1"/>
  <c r="J392" i="1"/>
  <c r="J391" i="1"/>
  <c r="J390" i="1"/>
  <c r="J389" i="1"/>
  <c r="J388" i="1"/>
  <c r="J387" i="1"/>
  <c r="J386" i="1"/>
  <c r="J385" i="1"/>
  <c r="J384" i="1"/>
  <c r="J383" i="1"/>
  <c r="J382" i="1"/>
  <c r="J381" i="1"/>
  <c r="J380" i="1"/>
  <c r="J379" i="1"/>
  <c r="J378" i="1"/>
  <c r="J377" i="1"/>
  <c r="J376" i="1"/>
  <c r="J375" i="1"/>
  <c r="J374" i="1"/>
  <c r="J373" i="1"/>
  <c r="J372" i="1"/>
  <c r="J371" i="1"/>
  <c r="J370" i="1"/>
  <c r="J369" i="1"/>
  <c r="J368" i="1"/>
  <c r="J367" i="1"/>
  <c r="J366" i="1"/>
  <c r="J365" i="1"/>
  <c r="J364" i="1"/>
  <c r="J363" i="1"/>
  <c r="J362" i="1"/>
  <c r="J361" i="1"/>
  <c r="J360" i="1"/>
  <c r="J359" i="1"/>
  <c r="J358" i="1"/>
  <c r="J357" i="1"/>
  <c r="J356" i="1"/>
  <c r="J355" i="1"/>
  <c r="J354" i="1"/>
  <c r="J353" i="1"/>
  <c r="J352" i="1"/>
  <c r="J351" i="1"/>
  <c r="J350" i="1"/>
  <c r="J349" i="1"/>
  <c r="J348" i="1"/>
  <c r="J347" i="1"/>
  <c r="J346" i="1"/>
  <c r="J345" i="1"/>
  <c r="J344" i="1"/>
  <c r="J343" i="1"/>
  <c r="J342" i="1"/>
  <c r="J341" i="1"/>
  <c r="J340" i="1"/>
  <c r="J339" i="1"/>
  <c r="J338" i="1"/>
  <c r="J337" i="1"/>
  <c r="J336" i="1"/>
  <c r="J335" i="1"/>
  <c r="J334" i="1"/>
  <c r="J333" i="1"/>
  <c r="J332" i="1"/>
  <c r="J331" i="1"/>
  <c r="J330" i="1"/>
  <c r="J329" i="1"/>
  <c r="J328" i="1"/>
  <c r="J327" i="1"/>
  <c r="J326" i="1"/>
  <c r="J325" i="1"/>
  <c r="J324" i="1"/>
  <c r="J323" i="1"/>
  <c r="J322" i="1"/>
  <c r="J321" i="1"/>
  <c r="J320" i="1"/>
  <c r="J319" i="1"/>
  <c r="J318" i="1"/>
  <c r="J317" i="1"/>
  <c r="J316" i="1"/>
  <c r="J315" i="1"/>
  <c r="J314" i="1"/>
  <c r="J313" i="1"/>
  <c r="J312" i="1"/>
  <c r="J311" i="1"/>
  <c r="J310" i="1"/>
  <c r="J309" i="1"/>
  <c r="J308" i="1"/>
  <c r="J307" i="1"/>
  <c r="J306" i="1"/>
  <c r="J305" i="1"/>
  <c r="J304" i="1"/>
  <c r="J303" i="1"/>
  <c r="J302" i="1"/>
  <c r="J301" i="1"/>
  <c r="J300" i="1"/>
  <c r="J299" i="1"/>
  <c r="J298" i="1"/>
  <c r="F784" i="1" l="1"/>
  <c r="I784" i="1"/>
  <c r="F783" i="1" l="1"/>
  <c r="I783" i="1"/>
  <c r="F782" i="1" l="1"/>
  <c r="I782" i="1"/>
  <c r="F781" i="1" l="1"/>
  <c r="I781" i="1"/>
  <c r="F780" i="1" l="1"/>
  <c r="I780" i="1"/>
  <c r="F777" i="1" l="1"/>
  <c r="I777" i="1"/>
  <c r="F778" i="1"/>
  <c r="I778" i="1"/>
  <c r="F779" i="1"/>
  <c r="I779" i="1"/>
  <c r="F776" i="1" l="1"/>
  <c r="I776" i="1"/>
  <c r="F775" i="1" l="1"/>
  <c r="I775" i="1"/>
  <c r="F774" i="1" l="1"/>
  <c r="I774" i="1"/>
  <c r="F773" i="1" l="1"/>
  <c r="I773" i="1"/>
  <c r="F770" i="1" l="1"/>
  <c r="I770" i="1"/>
  <c r="F771" i="1"/>
  <c r="I771" i="1"/>
  <c r="F772" i="1"/>
  <c r="I772" i="1"/>
  <c r="F769" i="1" l="1"/>
  <c r="I769" i="1"/>
  <c r="F768" i="1" l="1"/>
  <c r="I768" i="1"/>
  <c r="F767" i="1" l="1"/>
  <c r="I767" i="1"/>
  <c r="F766" i="1" l="1"/>
  <c r="I766" i="1"/>
  <c r="F763" i="1" l="1"/>
  <c r="I763" i="1"/>
  <c r="F764" i="1"/>
  <c r="I764" i="1"/>
  <c r="F765" i="1"/>
  <c r="I765" i="1"/>
  <c r="F762" i="1" l="1"/>
  <c r="I762" i="1"/>
  <c r="F761" i="1" l="1"/>
  <c r="I761" i="1"/>
  <c r="F760" i="1" l="1"/>
  <c r="I760" i="1"/>
  <c r="F759" i="1"/>
  <c r="I759" i="1"/>
  <c r="F756" i="1" l="1"/>
  <c r="I756" i="1"/>
  <c r="F757" i="1"/>
  <c r="I757" i="1"/>
  <c r="F758" i="1"/>
  <c r="I758" i="1"/>
  <c r="F755" i="1" l="1"/>
  <c r="I755" i="1"/>
  <c r="F754" i="1" l="1"/>
  <c r="I754" i="1"/>
  <c r="F753" i="1" l="1"/>
  <c r="I753" i="1"/>
  <c r="F749" i="1" l="1"/>
  <c r="I749" i="1"/>
  <c r="F750" i="1"/>
  <c r="I750" i="1"/>
  <c r="F751" i="1"/>
  <c r="I751" i="1"/>
  <c r="F752" i="1"/>
  <c r="I752" i="1"/>
  <c r="F748" i="1" l="1"/>
  <c r="I748" i="1"/>
  <c r="F747" i="1" l="1"/>
  <c r="I747" i="1"/>
  <c r="F746" i="1" l="1"/>
  <c r="I746" i="1"/>
  <c r="F745" i="1" l="1"/>
  <c r="I745" i="1"/>
  <c r="F742" i="1" l="1"/>
  <c r="I742" i="1"/>
  <c r="F743" i="1"/>
  <c r="I743" i="1"/>
  <c r="F744" i="1"/>
  <c r="I744" i="1"/>
  <c r="F741" i="1" l="1"/>
  <c r="I741" i="1"/>
  <c r="F740" i="1" l="1"/>
  <c r="I740" i="1"/>
  <c r="F739" i="1" l="1"/>
  <c r="I739" i="1"/>
  <c r="F738" i="1" l="1"/>
  <c r="I738" i="1"/>
  <c r="F735" i="1" l="1"/>
  <c r="I735" i="1"/>
  <c r="F736" i="1"/>
  <c r="I736" i="1"/>
  <c r="F737" i="1"/>
  <c r="I737" i="1"/>
  <c r="F734" i="1" l="1"/>
  <c r="I734" i="1"/>
  <c r="F733" i="1" l="1"/>
  <c r="I733" i="1"/>
  <c r="F732" i="1" l="1"/>
  <c r="I732" i="1"/>
  <c r="F731" i="1" l="1"/>
  <c r="I731" i="1"/>
  <c r="F728" i="1" l="1"/>
  <c r="I728" i="1"/>
  <c r="F729" i="1"/>
  <c r="I729" i="1"/>
  <c r="F730" i="1"/>
  <c r="I730" i="1"/>
  <c r="F727" i="1"/>
  <c r="I727" i="1"/>
  <c r="F726" i="1" l="1"/>
  <c r="I726" i="1"/>
  <c r="F725" i="1" l="1"/>
  <c r="I725" i="1"/>
  <c r="F722" i="1" l="1"/>
  <c r="F724" i="1"/>
  <c r="I724" i="1"/>
  <c r="F721" i="1"/>
  <c r="I721" i="1"/>
  <c r="I722" i="1"/>
  <c r="F723" i="1"/>
  <c r="I723" i="1"/>
  <c r="F720" i="1" l="1"/>
  <c r="I720" i="1"/>
  <c r="F719" i="1" l="1"/>
  <c r="I719" i="1"/>
  <c r="F718" i="1" l="1"/>
  <c r="I718" i="1"/>
  <c r="F717" i="1" l="1"/>
  <c r="I717" i="1"/>
  <c r="F714" i="1" l="1"/>
  <c r="I714" i="1"/>
  <c r="F715" i="1"/>
  <c r="I715" i="1"/>
  <c r="F716" i="1"/>
  <c r="I716" i="1"/>
  <c r="F713" i="1" l="1"/>
  <c r="I713" i="1"/>
  <c r="F712" i="1" l="1"/>
  <c r="I712" i="1"/>
  <c r="F711" i="1" l="1"/>
  <c r="I711" i="1"/>
  <c r="F710" i="1" l="1"/>
  <c r="I710" i="1"/>
  <c r="F707" i="1" l="1"/>
  <c r="I707" i="1"/>
  <c r="F708" i="1"/>
  <c r="I708" i="1"/>
  <c r="F709" i="1"/>
  <c r="I709" i="1"/>
  <c r="F706" i="1" l="1"/>
  <c r="I706" i="1"/>
  <c r="F705" i="1" l="1"/>
  <c r="I705" i="1"/>
  <c r="F704" i="1" l="1"/>
  <c r="I704" i="1"/>
  <c r="F703" i="1" l="1"/>
  <c r="I703" i="1"/>
  <c r="F700" i="1" l="1"/>
  <c r="I700" i="1"/>
  <c r="F701" i="1"/>
  <c r="I701" i="1"/>
  <c r="F702" i="1"/>
  <c r="I702" i="1"/>
  <c r="F699" i="1" l="1"/>
  <c r="I699" i="1"/>
  <c r="F698" i="1" l="1"/>
  <c r="I698" i="1"/>
  <c r="F697" i="1" l="1"/>
  <c r="I697" i="1"/>
  <c r="F696" i="1" l="1"/>
  <c r="I696" i="1"/>
  <c r="F694" i="1" l="1"/>
  <c r="I694" i="1"/>
  <c r="F695" i="1"/>
  <c r="I695" i="1"/>
  <c r="F693" i="1"/>
  <c r="I693" i="1"/>
  <c r="F692" i="1" l="1"/>
  <c r="I692" i="1"/>
  <c r="F691" i="1" l="1"/>
  <c r="I691" i="1"/>
  <c r="F690" i="1" l="1"/>
  <c r="I690" i="1"/>
  <c r="F689" i="1" l="1"/>
  <c r="I689" i="1"/>
  <c r="F688" i="1" l="1"/>
  <c r="I688" i="1"/>
  <c r="F686" i="1"/>
  <c r="I686" i="1"/>
  <c r="F687" i="1"/>
  <c r="I687" i="1"/>
  <c r="F685" i="1" l="1"/>
  <c r="I685" i="1"/>
  <c r="F684" i="1" l="1"/>
  <c r="I684" i="1"/>
  <c r="F683" i="1" l="1"/>
  <c r="I683" i="1"/>
  <c r="F682" i="1" l="1"/>
  <c r="I682" i="1"/>
  <c r="F679" i="1" l="1"/>
  <c r="I679" i="1"/>
  <c r="F680" i="1"/>
  <c r="I680" i="1"/>
  <c r="F681" i="1"/>
  <c r="I681" i="1"/>
  <c r="F678" i="1" l="1"/>
  <c r="I678" i="1"/>
  <c r="F677" i="1" l="1"/>
  <c r="I677" i="1"/>
  <c r="F676" i="1" l="1"/>
  <c r="I676" i="1"/>
  <c r="F675" i="1" l="1"/>
  <c r="I675" i="1"/>
  <c r="F672" i="1" l="1"/>
  <c r="I672" i="1"/>
  <c r="F673" i="1"/>
  <c r="I673" i="1"/>
  <c r="F674" i="1"/>
  <c r="I674" i="1"/>
  <c r="F671" i="1" l="1"/>
  <c r="I671" i="1"/>
  <c r="F670" i="1" l="1"/>
  <c r="I670" i="1"/>
  <c r="F669" i="1" l="1"/>
  <c r="I669" i="1"/>
  <c r="F668" i="1" l="1"/>
  <c r="I668" i="1"/>
  <c r="F665" i="1" l="1"/>
  <c r="I665" i="1"/>
  <c r="F666" i="1"/>
  <c r="I666" i="1"/>
  <c r="F667" i="1"/>
  <c r="I667" i="1"/>
  <c r="F664" i="1" l="1"/>
  <c r="I664" i="1"/>
  <c r="F662" i="1" l="1"/>
  <c r="I662" i="1"/>
  <c r="F663" i="1"/>
  <c r="I663" i="1"/>
  <c r="F661" i="1"/>
  <c r="I661" i="1"/>
  <c r="F658" i="1" l="1"/>
  <c r="I658" i="1"/>
  <c r="F659" i="1"/>
  <c r="I659" i="1"/>
  <c r="F660" i="1"/>
  <c r="I660" i="1"/>
  <c r="F657" i="1" l="1"/>
  <c r="I657" i="1"/>
  <c r="F656" i="1" l="1"/>
  <c r="I656" i="1"/>
  <c r="F655" i="1" l="1"/>
  <c r="I655" i="1"/>
  <c r="F654" i="1" l="1"/>
  <c r="I654" i="1"/>
  <c r="F651" i="1" l="1"/>
  <c r="I651" i="1"/>
  <c r="F652" i="1"/>
  <c r="I652" i="1"/>
  <c r="F653" i="1"/>
  <c r="I653" i="1"/>
  <c r="F650" i="1" l="1"/>
  <c r="I650" i="1"/>
  <c r="F649" i="1" l="1"/>
  <c r="I649" i="1"/>
  <c r="F648" i="1" l="1"/>
  <c r="I648" i="1"/>
  <c r="F647" i="1" l="1"/>
  <c r="I647" i="1"/>
  <c r="F644" i="1" l="1"/>
  <c r="I644" i="1"/>
  <c r="F645" i="1"/>
  <c r="I645" i="1"/>
  <c r="F646" i="1"/>
  <c r="I646" i="1"/>
  <c r="F643" i="1" l="1"/>
  <c r="I643" i="1"/>
  <c r="F642" i="1" l="1"/>
  <c r="I642" i="1"/>
  <c r="F641" i="1" l="1"/>
  <c r="I641" i="1"/>
  <c r="F640" i="1" l="1"/>
  <c r="I640" i="1"/>
  <c r="F637" i="1" l="1"/>
  <c r="I637" i="1"/>
  <c r="F638" i="1"/>
  <c r="I638" i="1"/>
  <c r="F639" i="1"/>
  <c r="I639" i="1"/>
  <c r="F636" i="1" l="1"/>
  <c r="I636" i="1"/>
  <c r="F635" i="1" l="1"/>
  <c r="I635" i="1"/>
  <c r="F634" i="1" l="1"/>
  <c r="I634" i="1"/>
  <c r="F633" i="1" l="1"/>
  <c r="I633" i="1"/>
  <c r="F630" i="1" l="1"/>
  <c r="I630" i="1"/>
  <c r="F631" i="1"/>
  <c r="I631" i="1"/>
  <c r="F632" i="1"/>
  <c r="I632" i="1"/>
  <c r="F629" i="1" l="1"/>
  <c r="I629" i="1"/>
  <c r="F628" i="1" l="1"/>
  <c r="I628" i="1"/>
  <c r="F623" i="1" l="1"/>
  <c r="I623" i="1"/>
  <c r="F624" i="1"/>
  <c r="I624" i="1"/>
  <c r="F625" i="1"/>
  <c r="I625" i="1"/>
  <c r="F626" i="1"/>
  <c r="I626" i="1"/>
  <c r="F627" i="1"/>
  <c r="I627" i="1"/>
  <c r="F622" i="1" l="1"/>
  <c r="I622" i="1"/>
  <c r="F621" i="1" l="1"/>
  <c r="I621" i="1"/>
  <c r="F620" i="1" l="1"/>
  <c r="I620" i="1"/>
  <c r="F619" i="1" l="1"/>
  <c r="I619" i="1"/>
  <c r="F616" i="1" l="1"/>
  <c r="I616" i="1"/>
  <c r="F617" i="1"/>
  <c r="I617" i="1"/>
  <c r="F618" i="1"/>
  <c r="I618" i="1"/>
  <c r="F615" i="1" l="1"/>
  <c r="I615" i="1"/>
  <c r="F614" i="1" l="1"/>
  <c r="I614" i="1"/>
  <c r="F612" i="1" l="1"/>
  <c r="I612" i="1"/>
  <c r="F613" i="1"/>
  <c r="I613" i="1"/>
  <c r="F609" i="1" l="1"/>
  <c r="I609" i="1"/>
  <c r="F610" i="1"/>
  <c r="I610" i="1"/>
  <c r="F611" i="1"/>
  <c r="I611" i="1"/>
  <c r="F604" i="1" l="1"/>
  <c r="I604" i="1"/>
  <c r="F608" i="1" l="1"/>
  <c r="I608" i="1"/>
  <c r="F607" i="1" l="1"/>
  <c r="I607" i="1"/>
  <c r="F606" i="1" l="1"/>
  <c r="I606" i="1"/>
  <c r="F605" i="1" l="1"/>
  <c r="I605" i="1"/>
  <c r="F602" i="1" l="1"/>
  <c r="I602" i="1"/>
  <c r="F603" i="1"/>
  <c r="I603" i="1"/>
  <c r="F601" i="1" l="1"/>
  <c r="I601" i="1"/>
  <c r="F600" i="1" l="1"/>
  <c r="I600" i="1"/>
  <c r="F599" i="1" l="1"/>
  <c r="I599" i="1"/>
  <c r="F598" i="1" l="1"/>
  <c r="I598" i="1"/>
  <c r="F595" i="1" l="1"/>
  <c r="I595" i="1"/>
  <c r="F596" i="1"/>
  <c r="I596" i="1"/>
  <c r="F597" i="1"/>
  <c r="I597" i="1"/>
  <c r="F594" i="1" l="1"/>
  <c r="I594" i="1"/>
  <c r="F593" i="1" l="1"/>
  <c r="I593" i="1"/>
  <c r="F592" i="1" l="1"/>
  <c r="I592" i="1"/>
  <c r="F591" i="1" l="1"/>
  <c r="I591" i="1"/>
  <c r="F588" i="1" l="1"/>
  <c r="I588" i="1"/>
  <c r="F589" i="1"/>
  <c r="I589" i="1"/>
  <c r="F590" i="1"/>
  <c r="I590" i="1"/>
  <c r="F587" i="1" l="1"/>
  <c r="I587" i="1"/>
  <c r="F586" i="1" l="1"/>
  <c r="I586" i="1"/>
  <c r="F585" i="1" l="1"/>
  <c r="I585" i="1"/>
  <c r="F584" i="1" l="1"/>
  <c r="I584" i="1"/>
  <c r="F581" i="1" l="1"/>
  <c r="I581" i="1"/>
  <c r="F582" i="1"/>
  <c r="I582" i="1"/>
  <c r="F583" i="1"/>
  <c r="I583" i="1"/>
  <c r="F580" i="1" l="1"/>
  <c r="I580" i="1"/>
  <c r="F579" i="1" l="1"/>
  <c r="I579" i="1"/>
  <c r="F578" i="1" l="1"/>
  <c r="I578" i="1"/>
  <c r="F577" i="1" l="1"/>
  <c r="I577" i="1"/>
  <c r="F574" i="1" l="1"/>
  <c r="I574" i="1"/>
  <c r="F575" i="1"/>
  <c r="I575" i="1"/>
  <c r="F576" i="1"/>
  <c r="I576" i="1"/>
  <c r="F573" i="1" l="1"/>
  <c r="I573" i="1"/>
  <c r="F572" i="1" l="1"/>
  <c r="I572" i="1"/>
  <c r="F571" i="1" l="1"/>
  <c r="I571" i="1"/>
  <c r="F570" i="1" l="1"/>
  <c r="I570" i="1"/>
  <c r="F567" i="1" l="1"/>
  <c r="I567" i="1"/>
  <c r="F568" i="1"/>
  <c r="I568" i="1"/>
  <c r="F569" i="1"/>
  <c r="I569" i="1"/>
  <c r="F566" i="1" l="1"/>
  <c r="I566" i="1"/>
  <c r="F565" i="1" l="1"/>
  <c r="I565" i="1"/>
  <c r="F564" i="1" l="1"/>
  <c r="I564" i="1"/>
  <c r="F563" i="1" l="1"/>
  <c r="I563" i="1"/>
  <c r="F560" i="1" l="1"/>
  <c r="I560" i="1"/>
  <c r="F561" i="1"/>
  <c r="I561" i="1"/>
  <c r="F562" i="1"/>
  <c r="I562" i="1"/>
  <c r="F559" i="1" l="1"/>
  <c r="I559" i="1"/>
  <c r="F558" i="1" l="1"/>
  <c r="I558" i="1"/>
  <c r="F557" i="1" l="1"/>
  <c r="I557" i="1"/>
  <c r="F556" i="1" l="1"/>
  <c r="I556" i="1"/>
  <c r="F553" i="1" l="1"/>
  <c r="I553" i="1"/>
  <c r="F554" i="1"/>
  <c r="I554" i="1"/>
  <c r="F555" i="1"/>
  <c r="I555" i="1"/>
  <c r="F552" i="1" l="1"/>
  <c r="I552" i="1"/>
  <c r="F551" i="1" l="1"/>
  <c r="I551" i="1"/>
  <c r="F550" i="1" l="1"/>
  <c r="I550" i="1"/>
  <c r="F549" i="1" l="1"/>
  <c r="I549" i="1"/>
  <c r="F546" i="1" l="1"/>
  <c r="I546" i="1"/>
  <c r="F547" i="1"/>
  <c r="I547" i="1"/>
  <c r="F548" i="1"/>
  <c r="I548" i="1"/>
  <c r="F545" i="1" l="1"/>
  <c r="I545" i="1"/>
  <c r="F544" i="1" l="1"/>
  <c r="I544" i="1"/>
  <c r="F543" i="1" l="1"/>
  <c r="I543" i="1"/>
  <c r="F542" i="1" l="1"/>
  <c r="I542" i="1"/>
  <c r="F539" i="1" l="1"/>
  <c r="I539" i="1"/>
  <c r="F540" i="1"/>
  <c r="I540" i="1"/>
  <c r="F541" i="1"/>
  <c r="I541" i="1"/>
  <c r="F538" i="1" l="1"/>
  <c r="I538" i="1"/>
  <c r="F537" i="1" l="1"/>
  <c r="I537" i="1"/>
  <c r="F536" i="1" l="1"/>
  <c r="I536" i="1"/>
  <c r="F535" i="1" l="1"/>
  <c r="I535" i="1"/>
  <c r="F532" i="1" l="1"/>
  <c r="I532" i="1"/>
  <c r="F533" i="1"/>
  <c r="I533" i="1"/>
  <c r="F534" i="1"/>
  <c r="I534" i="1"/>
  <c r="F531" i="1" l="1"/>
  <c r="I531" i="1"/>
  <c r="F530" i="1" l="1"/>
  <c r="I530" i="1"/>
  <c r="F529" i="1" l="1"/>
  <c r="I529" i="1"/>
  <c r="F528" i="1" l="1"/>
  <c r="I528" i="1"/>
  <c r="F525" i="1" l="1"/>
  <c r="I525" i="1"/>
  <c r="F526" i="1"/>
  <c r="I526" i="1"/>
  <c r="F527" i="1"/>
  <c r="I527" i="1"/>
  <c r="F524" i="1" l="1"/>
  <c r="I524" i="1"/>
  <c r="F523" i="1" l="1"/>
  <c r="I523" i="1"/>
  <c r="F522" i="1" l="1"/>
  <c r="I522" i="1"/>
  <c r="F518" i="1" l="1"/>
  <c r="I518" i="1"/>
  <c r="F519" i="1"/>
  <c r="I519" i="1"/>
  <c r="F520" i="1"/>
  <c r="I520" i="1"/>
  <c r="F521" i="1"/>
  <c r="I521" i="1"/>
  <c r="F517" i="1" l="1"/>
  <c r="I517" i="1"/>
  <c r="F516" i="1" l="1"/>
  <c r="I516" i="1"/>
  <c r="F515" i="1" l="1"/>
  <c r="I515" i="1"/>
  <c r="F511" i="1" l="1"/>
  <c r="I511" i="1"/>
  <c r="F512" i="1"/>
  <c r="I512" i="1"/>
  <c r="F513" i="1"/>
  <c r="I513" i="1"/>
  <c r="F514" i="1"/>
  <c r="I514" i="1"/>
  <c r="F510" i="1" l="1"/>
  <c r="I510" i="1"/>
  <c r="F509" i="1" l="1"/>
  <c r="I509" i="1"/>
  <c r="F507" i="1" l="1"/>
  <c r="F508" i="1"/>
  <c r="I508" i="1"/>
  <c r="I507" i="1" l="1"/>
  <c r="F504" i="1" l="1"/>
  <c r="I504" i="1"/>
  <c r="F505" i="1"/>
  <c r="I505" i="1"/>
  <c r="F506" i="1"/>
  <c r="I506" i="1"/>
  <c r="F498" i="1" l="1"/>
  <c r="F499" i="1"/>
  <c r="F500" i="1"/>
  <c r="F501" i="1"/>
  <c r="F502" i="1"/>
  <c r="F503" i="1"/>
  <c r="I502" i="1"/>
  <c r="I503" i="1"/>
  <c r="I501" i="1"/>
  <c r="I497" i="1"/>
  <c r="I498" i="1"/>
  <c r="I499" i="1"/>
  <c r="I484" i="1"/>
  <c r="I485" i="1"/>
  <c r="I486" i="1"/>
  <c r="I487" i="1"/>
  <c r="I488" i="1"/>
  <c r="I494" i="1"/>
  <c r="I496" i="1"/>
  <c r="F494" i="1"/>
  <c r="F495" i="1"/>
  <c r="F496" i="1"/>
  <c r="F497" i="1"/>
  <c r="H500" i="1" l="1"/>
  <c r="I500" i="1" s="1"/>
  <c r="H495" i="1" l="1"/>
  <c r="I495" i="1" s="1"/>
  <c r="H493" i="1" l="1"/>
  <c r="I493" i="1" s="1"/>
  <c r="F493" i="1"/>
  <c r="H492" i="1"/>
  <c r="I492" i="1" s="1"/>
  <c r="F492" i="1"/>
  <c r="H491" i="1"/>
  <c r="I491" i="1" s="1"/>
  <c r="F491" i="1"/>
  <c r="H490" i="1"/>
  <c r="I490" i="1" s="1"/>
  <c r="F490" i="1"/>
  <c r="H489" i="1"/>
  <c r="F489" i="1"/>
  <c r="H7" i="1" l="1"/>
  <c r="I489" i="1"/>
  <c r="F488" i="1"/>
  <c r="F487" i="1" l="1"/>
  <c r="F486" i="1" l="1"/>
  <c r="F483" i="1" l="1"/>
  <c r="I483" i="1"/>
  <c r="F484" i="1"/>
  <c r="F485" i="1"/>
  <c r="F482" i="1" l="1"/>
  <c r="I482" i="1"/>
  <c r="F481" i="1" l="1"/>
  <c r="I481" i="1"/>
  <c r="F480" i="1" l="1"/>
  <c r="I480" i="1"/>
  <c r="F479" i="1" l="1"/>
  <c r="I479" i="1"/>
  <c r="F476" i="1" l="1"/>
  <c r="I476" i="1"/>
  <c r="F477" i="1"/>
  <c r="I477" i="1"/>
  <c r="F478" i="1"/>
  <c r="I478" i="1"/>
  <c r="F475" i="1" l="1"/>
  <c r="I475" i="1"/>
  <c r="F474" i="1" l="1"/>
  <c r="I474" i="1"/>
  <c r="F473" i="1" l="1"/>
  <c r="I473" i="1"/>
  <c r="F472" i="1" l="1"/>
  <c r="I472" i="1"/>
  <c r="I470" i="1" l="1"/>
  <c r="F469" i="1" l="1"/>
  <c r="I469" i="1"/>
  <c r="F470" i="1"/>
  <c r="F471" i="1"/>
  <c r="I471" i="1"/>
  <c r="F468" i="1" l="1"/>
  <c r="I468" i="1"/>
  <c r="F467" i="1" l="1"/>
  <c r="I467" i="1"/>
  <c r="F466" i="1" l="1"/>
  <c r="I466" i="1"/>
  <c r="F463" i="1" l="1"/>
  <c r="I463" i="1"/>
  <c r="F464" i="1"/>
  <c r="I464" i="1"/>
  <c r="F465" i="1"/>
  <c r="I465" i="1"/>
  <c r="F462" i="1"/>
  <c r="I462" i="1"/>
  <c r="F461" i="1" l="1"/>
  <c r="I461" i="1"/>
  <c r="F460" i="1" l="1"/>
  <c r="I460" i="1"/>
  <c r="F459" i="1" l="1"/>
  <c r="I459" i="1"/>
  <c r="F458" i="1" l="1"/>
  <c r="I458" i="1"/>
  <c r="F455" i="1" l="1"/>
  <c r="I455" i="1"/>
  <c r="F456" i="1"/>
  <c r="I456" i="1"/>
  <c r="F457" i="1"/>
  <c r="I457" i="1"/>
  <c r="F454" i="1" l="1"/>
  <c r="I454" i="1"/>
  <c r="F453" i="1" l="1"/>
  <c r="I453" i="1"/>
  <c r="F452" i="1" l="1"/>
  <c r="I452" i="1"/>
  <c r="F451" i="1" l="1"/>
  <c r="I451" i="1"/>
  <c r="F448" i="1" l="1"/>
  <c r="I448" i="1"/>
  <c r="F449" i="1"/>
  <c r="I449" i="1"/>
  <c r="F450" i="1"/>
  <c r="I450" i="1"/>
  <c r="F447" i="1" l="1"/>
  <c r="I447" i="1"/>
  <c r="F446" i="1" l="1"/>
  <c r="I446" i="1"/>
  <c r="F445" i="1" l="1"/>
  <c r="I445" i="1"/>
  <c r="F444" i="1" l="1"/>
  <c r="I444" i="1"/>
  <c r="F441" i="1" l="1"/>
  <c r="I441" i="1"/>
  <c r="F442" i="1"/>
  <c r="I442" i="1"/>
  <c r="F443" i="1"/>
  <c r="I443" i="1"/>
  <c r="F440" i="1" l="1"/>
  <c r="I440" i="1"/>
  <c r="F439" i="1" l="1"/>
  <c r="I439" i="1"/>
  <c r="F438" i="1" l="1"/>
  <c r="I438" i="1"/>
  <c r="F437" i="1" l="1"/>
  <c r="I437" i="1"/>
  <c r="F434" i="1" l="1"/>
  <c r="I434" i="1"/>
  <c r="F435" i="1"/>
  <c r="I435" i="1"/>
  <c r="F436" i="1"/>
  <c r="I436" i="1"/>
  <c r="F433" i="1" l="1"/>
  <c r="I433" i="1"/>
  <c r="F432" i="1" l="1"/>
  <c r="I432" i="1"/>
  <c r="F430" i="1" l="1"/>
  <c r="I430" i="1"/>
  <c r="F431" i="1"/>
  <c r="I431" i="1"/>
  <c r="F429" i="1" l="1"/>
  <c r="F428" i="1"/>
  <c r="F427" i="1"/>
  <c r="I426" i="1"/>
  <c r="F426" i="1"/>
  <c r="I428" i="1"/>
  <c r="I429" i="1"/>
  <c r="F425" i="1" l="1"/>
  <c r="I425" i="1"/>
  <c r="F424" i="1" l="1"/>
  <c r="I424" i="1"/>
  <c r="F423" i="1" l="1"/>
  <c r="I423" i="1"/>
  <c r="F420" i="1" l="1"/>
  <c r="I420" i="1"/>
  <c r="F421" i="1"/>
  <c r="I421" i="1"/>
  <c r="F422" i="1"/>
  <c r="I422" i="1"/>
  <c r="F419" i="1" l="1"/>
  <c r="I419" i="1"/>
  <c r="F418" i="1" l="1"/>
  <c r="I418" i="1"/>
  <c r="F417" i="1" l="1"/>
  <c r="I417" i="1"/>
  <c r="F416" i="1" l="1"/>
  <c r="I416" i="1"/>
  <c r="F413" i="1" l="1"/>
  <c r="I413" i="1"/>
  <c r="F414" i="1"/>
  <c r="I414" i="1"/>
  <c r="F415" i="1"/>
  <c r="I415" i="1"/>
  <c r="F412" i="1" l="1"/>
  <c r="I412" i="1"/>
  <c r="F411" i="1"/>
  <c r="I411" i="1"/>
  <c r="F410" i="1" l="1"/>
  <c r="I410" i="1"/>
  <c r="F409" i="1" l="1"/>
  <c r="I409" i="1"/>
  <c r="F406" i="1" l="1"/>
  <c r="I406" i="1"/>
  <c r="F407" i="1"/>
  <c r="I407" i="1"/>
  <c r="F408" i="1"/>
  <c r="I408" i="1"/>
  <c r="F405" i="1" l="1"/>
  <c r="I405" i="1"/>
  <c r="F404" i="1"/>
  <c r="I404" i="1"/>
  <c r="F403" i="1" l="1"/>
  <c r="I403" i="1"/>
  <c r="F402" i="1" l="1"/>
  <c r="I402" i="1"/>
  <c r="F399" i="1" l="1"/>
  <c r="I399" i="1"/>
  <c r="F400" i="1"/>
  <c r="I400" i="1"/>
  <c r="F401" i="1"/>
  <c r="I401" i="1"/>
  <c r="F397" i="1" l="1"/>
  <c r="I397" i="1"/>
  <c r="F398" i="1"/>
  <c r="I398" i="1"/>
  <c r="F396" i="1" l="1"/>
  <c r="I396" i="1"/>
  <c r="F395" i="1" l="1"/>
  <c r="I395" i="1"/>
  <c r="F392" i="1"/>
  <c r="I392" i="1"/>
  <c r="F393" i="1"/>
  <c r="I393" i="1"/>
  <c r="F394" i="1"/>
  <c r="I394" i="1"/>
  <c r="F391" i="1" l="1"/>
  <c r="I391" i="1"/>
  <c r="F389" i="1" l="1"/>
  <c r="I389" i="1"/>
  <c r="F390" i="1"/>
  <c r="I390" i="1"/>
  <c r="F388" i="1" l="1"/>
  <c r="I388" i="1"/>
  <c r="F385" i="1" l="1"/>
  <c r="I385" i="1"/>
  <c r="F386" i="1"/>
  <c r="I386" i="1"/>
  <c r="F387" i="1"/>
  <c r="I387" i="1"/>
  <c r="F384" i="1" l="1"/>
  <c r="I384" i="1"/>
  <c r="F383" i="1"/>
  <c r="I383" i="1"/>
  <c r="I381" i="1" l="1"/>
  <c r="F381" i="1"/>
  <c r="F382" i="1"/>
  <c r="I382" i="1"/>
  <c r="F378" i="1" l="1"/>
  <c r="I378" i="1"/>
  <c r="F379" i="1"/>
  <c r="I379" i="1"/>
  <c r="F380" i="1"/>
  <c r="I380" i="1"/>
  <c r="F377" i="1" l="1"/>
  <c r="I377" i="1"/>
  <c r="F376" i="1" l="1"/>
  <c r="I376" i="1"/>
  <c r="F375" i="1" l="1"/>
  <c r="I375" i="1"/>
  <c r="F374" i="1" l="1"/>
  <c r="I374" i="1"/>
  <c r="F371" i="1" l="1"/>
  <c r="I371" i="1"/>
  <c r="F372" i="1"/>
  <c r="I372" i="1"/>
  <c r="F373" i="1"/>
  <c r="I373" i="1"/>
  <c r="F370" i="1" l="1"/>
  <c r="I370" i="1"/>
  <c r="F369" i="1"/>
  <c r="I369" i="1"/>
  <c r="F368" i="1" l="1"/>
  <c r="I368" i="1"/>
  <c r="F367" i="1" l="1"/>
  <c r="I367" i="1"/>
  <c r="I366" i="1"/>
  <c r="I365" i="1"/>
  <c r="I364" i="1"/>
  <c r="F366" i="1"/>
  <c r="F365" i="1"/>
  <c r="F364" i="1"/>
  <c r="F362" i="1"/>
  <c r="I362" i="1"/>
  <c r="F363" i="1"/>
  <c r="I363" i="1"/>
  <c r="F361" i="1" l="1"/>
  <c r="I361" i="1"/>
  <c r="F360" i="1" l="1"/>
  <c r="I360" i="1"/>
  <c r="F357" i="1" l="1"/>
  <c r="I357" i="1"/>
  <c r="F358" i="1"/>
  <c r="I358" i="1"/>
  <c r="F359" i="1"/>
  <c r="I359" i="1"/>
  <c r="F356" i="1" l="1"/>
  <c r="I356" i="1"/>
  <c r="F355" i="1" l="1"/>
  <c r="I355" i="1"/>
  <c r="F353" i="1" l="1"/>
  <c r="I353" i="1"/>
  <c r="F354" i="1"/>
  <c r="I354" i="1"/>
  <c r="I279" i="1" l="1"/>
  <c r="I175" i="1"/>
  <c r="I163" i="1"/>
  <c r="I162" i="1"/>
  <c r="I155" i="1"/>
  <c r="I154" i="1"/>
  <c r="I153" i="1"/>
  <c r="I152" i="1"/>
  <c r="I151" i="1"/>
  <c r="I150" i="1"/>
  <c r="I149" i="1"/>
  <c r="I148" i="1"/>
  <c r="I147" i="1"/>
  <c r="I146" i="1"/>
  <c r="I145" i="1"/>
  <c r="I144" i="1"/>
  <c r="I143" i="1"/>
  <c r="I140" i="1"/>
  <c r="I141" i="1"/>
  <c r="I142" i="1"/>
  <c r="I138" i="1"/>
  <c r="I134" i="1"/>
  <c r="I135" i="1"/>
  <c r="I136" i="1"/>
  <c r="I137" i="1"/>
  <c r="I139" i="1"/>
  <c r="I133" i="1"/>
  <c r="F133" i="1"/>
  <c r="I132" i="1"/>
  <c r="I131" i="1"/>
  <c r="I130" i="1"/>
  <c r="I129" i="1"/>
  <c r="I128" i="1"/>
  <c r="I127" i="1"/>
  <c r="I126" i="1"/>
  <c r="I125" i="1"/>
  <c r="I124" i="1"/>
  <c r="F77" i="1"/>
  <c r="I43" i="1"/>
  <c r="I7" i="1" l="1"/>
  <c r="F163" i="1"/>
  <c r="F162" i="1" l="1"/>
  <c r="F153" i="1" l="1"/>
  <c r="F152" i="1" l="1"/>
  <c r="F151" i="1" l="1"/>
  <c r="F150" i="1" l="1"/>
  <c r="F149" i="1" l="1"/>
  <c r="F148" i="1" l="1"/>
  <c r="F147" i="1" l="1"/>
  <c r="F146" i="1" l="1"/>
  <c r="F145" i="1" l="1"/>
  <c r="F144" i="1" l="1"/>
  <c r="F143" i="1" l="1"/>
  <c r="F142" i="1" l="1"/>
  <c r="F141" i="1" l="1"/>
  <c r="F140" i="1" l="1"/>
  <c r="F139" i="1" l="1"/>
  <c r="F138" i="1" l="1"/>
  <c r="F137" i="1" l="1"/>
  <c r="F136" i="1" l="1"/>
  <c r="F135" i="1" l="1"/>
  <c r="F134" i="1" l="1"/>
  <c r="F131" i="1" l="1"/>
  <c r="F130" i="1" l="1"/>
  <c r="F129" i="1" l="1"/>
  <c r="F128" i="1" l="1"/>
  <c r="F127" i="1" l="1"/>
  <c r="F126" i="1" l="1"/>
  <c r="F125" i="1" l="1"/>
  <c r="F124" i="1" l="1"/>
  <c r="F7" i="1" s="1"/>
  <c r="J7" i="1" l="1"/>
</calcChain>
</file>

<file path=xl/sharedStrings.xml><?xml version="1.0" encoding="utf-8"?>
<sst xmlns="http://schemas.openxmlformats.org/spreadsheetml/2006/main" count="3879" uniqueCount="534">
  <si>
    <t>UV (GA)</t>
  </si>
  <si>
    <t>UV (PC)</t>
  </si>
  <si>
    <t>UV (mobile)</t>
  </si>
  <si>
    <t>PV (GA)</t>
  </si>
  <si>
    <t>PV (PC)</t>
  </si>
  <si>
    <t>PV (mobile)</t>
  </si>
  <si>
    <t>월</t>
    <phoneticPr fontId="2" type="noConversion"/>
  </si>
  <si>
    <t>Date</t>
    <phoneticPr fontId="1" type="noConversion"/>
  </si>
  <si>
    <t>SKinno News</t>
    <phoneticPr fontId="1" type="noConversion"/>
  </si>
  <si>
    <t>화</t>
    <phoneticPr fontId="2" type="noConversion"/>
  </si>
  <si>
    <t>수</t>
    <phoneticPr fontId="2" type="noConversion"/>
  </si>
  <si>
    <t>목</t>
    <phoneticPr fontId="2" type="noConversion"/>
  </si>
  <si>
    <t>금</t>
    <phoneticPr fontId="2" type="noConversion"/>
  </si>
  <si>
    <t>토</t>
    <phoneticPr fontId="2" type="noConversion"/>
  </si>
  <si>
    <t>일</t>
    <phoneticPr fontId="2" type="noConversion"/>
  </si>
  <si>
    <t>수</t>
  </si>
  <si>
    <t>목</t>
  </si>
  <si>
    <t>금</t>
    <phoneticPr fontId="1" type="noConversion"/>
  </si>
  <si>
    <t>토</t>
  </si>
  <si>
    <t>일</t>
  </si>
  <si>
    <t>월</t>
    <phoneticPr fontId="1" type="noConversion"/>
  </si>
  <si>
    <t>화</t>
    <phoneticPr fontId="1" type="noConversion"/>
  </si>
  <si>
    <t>수</t>
    <phoneticPr fontId="1" type="noConversion"/>
  </si>
  <si>
    <t>목</t>
    <phoneticPr fontId="1" type="noConversion"/>
  </si>
  <si>
    <t>토</t>
    <phoneticPr fontId="1" type="noConversion"/>
  </si>
  <si>
    <t>일</t>
    <phoneticPr fontId="1" type="noConversion"/>
  </si>
  <si>
    <t>금</t>
  </si>
  <si>
    <t>월</t>
    <phoneticPr fontId="1" type="noConversion"/>
  </si>
  <si>
    <t>월</t>
  </si>
  <si>
    <t>화</t>
  </si>
  <si>
    <t>목</t>
    <phoneticPr fontId="1" type="noConversion"/>
  </si>
  <si>
    <t>목</t>
    <phoneticPr fontId="1" type="noConversion"/>
  </si>
  <si>
    <t>금</t>
    <phoneticPr fontId="1" type="noConversion"/>
  </si>
  <si>
    <t>토</t>
    <phoneticPr fontId="1" type="noConversion"/>
  </si>
  <si>
    <t>일</t>
    <phoneticPr fontId="1" type="noConversion"/>
  </si>
  <si>
    <t>금</t>
    <phoneticPr fontId="1" type="noConversion"/>
  </si>
  <si>
    <t>토</t>
    <phoneticPr fontId="1" type="noConversion"/>
  </si>
  <si>
    <t>일</t>
    <phoneticPr fontId="1" type="noConversion"/>
  </si>
  <si>
    <t>목</t>
    <phoneticPr fontId="1" type="noConversion"/>
  </si>
  <si>
    <t>화</t>
    <phoneticPr fontId="1" type="noConversion"/>
  </si>
  <si>
    <t>금</t>
    <phoneticPr fontId="1" type="noConversion"/>
  </si>
  <si>
    <t>토</t>
    <phoneticPr fontId="1" type="noConversion"/>
  </si>
  <si>
    <t>일</t>
    <phoneticPr fontId="1" type="noConversion"/>
  </si>
  <si>
    <t>월</t>
    <phoneticPr fontId="1" type="noConversion"/>
  </si>
  <si>
    <t>금</t>
    <phoneticPr fontId="1" type="noConversion"/>
  </si>
  <si>
    <t>토</t>
    <phoneticPr fontId="1" type="noConversion"/>
  </si>
  <si>
    <t>일</t>
    <phoneticPr fontId="1" type="noConversion"/>
  </si>
  <si>
    <t>[Interview] SK Innovation executives talk about plans in 2022, the first 
year of Financial Story execution ⑦ SK IE Technology CEO Roh Jae-sok: 
“2022 will be the first year for us to grow into a Global Top Material Company</t>
    <phoneticPr fontId="1" type="noConversion"/>
  </si>
  <si>
    <t>Morethan achieves B-Corp Certification with high score, proving its genuine 
ESG commitment</t>
    <phoneticPr fontId="1" type="noConversion"/>
  </si>
  <si>
    <t xml:space="preserve">Ho Nguyen Khanh Linh, SKEO Hochiminh Branch: “Every woman has the right 
to choose who she wants to become and what she wants to do with her life” </t>
    <phoneticPr fontId="1" type="noConversion"/>
  </si>
  <si>
    <t xml:space="preserve">[Interview] SK Innovation executives talk about plans in 2022, the first year of 
Financial Story execution ⑧ Head of SK Energy P&amp;M CIC Oh Jong-hoon: 
“We will create future growth by accelerating eco-friendly energy platforms” </t>
    <phoneticPr fontId="1" type="noConversion"/>
  </si>
  <si>
    <t xml:space="preserve">[Into the World of SK] SK hi-tech battery materials Poland (SKBMP) </t>
    <phoneticPr fontId="1" type="noConversion"/>
  </si>
  <si>
    <t>SK On, Ford and Koç signed an MOU to create a joint venture for battery 
production in Turkey</t>
    <phoneticPr fontId="1" type="noConversion"/>
  </si>
  <si>
    <t xml:space="preserve">SK Geo Centric making equity investment into PureCycle Technologies to 
expand plastic recycling business </t>
    <phoneticPr fontId="1" type="noConversion"/>
  </si>
  <si>
    <t xml:space="preserve">[Interview] SK Innovation executives talk about plans in 2022, the first year of 
Financial Story execution ⑩ Head of Ulsan Complex, Yoo Jae-young 
“SK Innovation’s Heart, Ulsan CLX will Evolve into a ‘Green Plant’” </t>
    <phoneticPr fontId="1" type="noConversion"/>
  </si>
  <si>
    <t>SK On unveils production process and future vision of “Safe Batteries” at 
InterBattery 2022</t>
    <phoneticPr fontId="1" type="noConversion"/>
  </si>
  <si>
    <t>Nam Gyu-min, Business Management Unit, SK On: “I am settled now from 
my concerns, as a happy member of SK”</t>
    <phoneticPr fontId="1" type="noConversion"/>
  </si>
  <si>
    <t xml:space="preserve">SK Trading International introduces world’s first net-zero oil by signing an 
agreement with Occidental </t>
    <phoneticPr fontId="1" type="noConversion"/>
  </si>
  <si>
    <t>게재 콘텐츠</t>
    <phoneticPr fontId="1" type="noConversion"/>
  </si>
  <si>
    <t>-</t>
    <phoneticPr fontId="1" type="noConversion"/>
  </si>
  <si>
    <t>-</t>
    <phoneticPr fontId="1" type="noConversion"/>
  </si>
  <si>
    <t>-</t>
    <phoneticPr fontId="1" type="noConversion"/>
  </si>
  <si>
    <t>평균 UV</t>
    <phoneticPr fontId="1" type="noConversion"/>
  </si>
  <si>
    <t>-</t>
    <phoneticPr fontId="1" type="noConversion"/>
  </si>
  <si>
    <t xml:space="preserve">SK IE Technology holds The 3rd Annual General Meetings of Shareholders </t>
    <phoneticPr fontId="1" type="noConversion"/>
  </si>
  <si>
    <t>[Interview] SK Innovation executives talk about plans in 2022, the first year of 
Financial Story execution ⑪ Head of SK Innovation Institute of Environmental 
Science &amp; Technology Lee Seong-jun: “We are strengthening development of 
technologies that solve carbon issue and preparing for a new R&amp;D center in the U.S.”</t>
    <phoneticPr fontId="1" type="noConversion"/>
  </si>
  <si>
    <t xml:space="preserve">SK Lubricants invests in American liquid immersion cooling solutions 
company GRC, aiming to be a leading thermal management solution provider </t>
    <phoneticPr fontId="1" type="noConversion"/>
  </si>
  <si>
    <t>SK Innovation announced to increase corporate value by adding a new 
portfolio at The 15th Annual General Meeting of Shareholders</t>
    <phoneticPr fontId="1" type="noConversion"/>
  </si>
  <si>
    <t xml:space="preserve">SK’s booth selected as the best exhibition at CES 2022 by Exhibitor Media
Group </t>
    <phoneticPr fontId="1" type="noConversion"/>
  </si>
  <si>
    <t>-</t>
    <phoneticPr fontId="1" type="noConversion"/>
  </si>
  <si>
    <t>-</t>
    <phoneticPr fontId="1" type="noConversion"/>
  </si>
  <si>
    <t xml:space="preserve">SK On announces successful joint development of Battery Monitoring 
Integrated Circuit </t>
    <phoneticPr fontId="1" type="noConversion"/>
  </si>
  <si>
    <t>Why seamless fast charging is essential for Electric Vehicles (by James Carter)</t>
    <phoneticPr fontId="1" type="noConversion"/>
  </si>
  <si>
    <t>-</t>
    <phoneticPr fontId="1" type="noConversion"/>
  </si>
  <si>
    <t>-</t>
    <phoneticPr fontId="1" type="noConversion"/>
  </si>
  <si>
    <t xml:space="preserve">SK Energy transforms traditional gas stations into eco-friendly Energy 
Super Stations </t>
    <phoneticPr fontId="1" type="noConversion"/>
  </si>
  <si>
    <t>-</t>
    <phoneticPr fontId="1" type="noConversion"/>
  </si>
  <si>
    <t>-</t>
    <phoneticPr fontId="1" type="noConversion"/>
  </si>
  <si>
    <t>SK Innovation becomes the first in the Korean petrochemical and refinery 
industry to attain the CORSIA Verifier Certification</t>
    <phoneticPr fontId="1" type="noConversion"/>
  </si>
  <si>
    <t>The story behind the heroes of SK Energy’s Warm Mix Asphalt Concrete External Project Methodology</t>
  </si>
  <si>
    <t xml:space="preserve">[Opinion] The competition in electric vehicle market is getting harder to predict
(by Lee Ho-geun, Professor of Automotive Engineering at Daeduk University) </t>
    <phoneticPr fontId="1" type="noConversion"/>
  </si>
  <si>
    <t xml:space="preserve">SK Innovation to hold EnviRun Plogging Week from April 18 to 29 worldwide </t>
    <phoneticPr fontId="1" type="noConversion"/>
  </si>
  <si>
    <t>-</t>
    <phoneticPr fontId="1" type="noConversion"/>
  </si>
  <si>
    <t>-</t>
    <phoneticPr fontId="1" type="noConversion"/>
  </si>
  <si>
    <t xml:space="preserve">SK Energy, SK Networks, Daeho Industries partner to push forward with pyrolysis 
business by recycling waste tires </t>
    <phoneticPr fontId="1" type="noConversion"/>
  </si>
  <si>
    <t>Samsung Securities expects First-quarter earnings surprise for SK Innovation due to bolstered refining margin</t>
  </si>
  <si>
    <t>SK Innovation held the first Global Communication Coordinators Workshop to discuss ESG tasks for 2022</t>
    <phoneticPr fontId="1" type="noConversion"/>
  </si>
  <si>
    <t>-</t>
    <phoneticPr fontId="1" type="noConversion"/>
  </si>
  <si>
    <t>Behind the story of how SK Energy asphalt products acquired the Japanese Industrial Standards (JIS) Mark and passed the Maintenance Surveillance</t>
    <phoneticPr fontId="1" type="noConversion"/>
  </si>
  <si>
    <t>SK Earthon signs Production Sharing Contract for Block SK 427 offshore Malaysia with PETRONAS and PETROS</t>
    <phoneticPr fontId="1" type="noConversion"/>
  </si>
  <si>
    <t>① SK Earthon Hochiminh Branch is the first to join EnviRun Plogging Week in 2022 among overseas business sites of SK Innovation
② [Interview] Leader of Packaging Green Solution Squad Park So-young talks about the eco-friendly ice packs co-developed by SK Geo Centric</t>
    <phoneticPr fontId="1" type="noConversion"/>
  </si>
  <si>
    <t>-</t>
    <phoneticPr fontId="1" type="noConversion"/>
  </si>
  <si>
    <t>SK Innovation and SK Energy members talk about AI applied Intelligent Wastewater Treatment Plant</t>
    <phoneticPr fontId="1" type="noConversion"/>
  </si>
  <si>
    <t>SK On join hands with the Korea Automotive Inspection and Warranty Association to establish evaluation standards for used car batteries</t>
    <phoneticPr fontId="1" type="noConversion"/>
  </si>
  <si>
    <t>[SK Innovation’s Q1 2022 Financial Results] Recording sales of KRW 16.26 trillion and operating profit of KRW 1.65 trillion</t>
    <phoneticPr fontId="1" type="noConversion"/>
  </si>
  <si>
    <t>-</t>
    <phoneticPr fontId="1" type="noConversion"/>
  </si>
  <si>
    <t>-</t>
    <phoneticPr fontId="1" type="noConversion"/>
  </si>
  <si>
    <t>[Voices at the sites] The joint effort to protect the environment in Komárom, Hungary through plogging program</t>
    <phoneticPr fontId="1" type="noConversion"/>
  </si>
  <si>
    <t>Hong Chang-ui, Asphalt/Bunkering Business Office, SK Energy: “I wish to contribute to building a warm society with my passion”</t>
    <phoneticPr fontId="1" type="noConversion"/>
  </si>
  <si>
    <t>SK Innovation successfully held EnviRun Plogging Week 2022 to spread green impact around the world</t>
    <phoneticPr fontId="1" type="noConversion"/>
  </si>
  <si>
    <t>[Card News] Functional Polymer, the green plastic</t>
    <phoneticPr fontId="1" type="noConversion"/>
  </si>
  <si>
    <t>[Voices at the sites] SK Earthon Lima Branch: Contributing to a good cause while bonding with colleagues through plogging activity</t>
    <phoneticPr fontId="1" type="noConversion"/>
  </si>
  <si>
    <t>-</t>
    <phoneticPr fontId="1" type="noConversion"/>
  </si>
  <si>
    <t>[Into the World of SK] SK On Hungary (SKOH)</t>
    <phoneticPr fontId="1" type="noConversion"/>
  </si>
  <si>
    <t>[CoCo’s Vlog] Let’s go plogging and planting with SKBMP, a SK IE Technology’s subsidiary in Poland</t>
    <phoneticPr fontId="1" type="noConversion"/>
  </si>
  <si>
    <t>-</t>
    <phoneticPr fontId="1" type="noConversion"/>
  </si>
  <si>
    <t>Social venture Marine Innovation receives DIN CERTCO Certification for its eco-friendly packaging technology</t>
    <phoneticPr fontId="1" type="noConversion"/>
  </si>
  <si>
    <t>-</t>
    <phoneticPr fontId="1" type="noConversion"/>
  </si>
  <si>
    <t>Great Melody in the Forest – a special event at Mount Indeung joined by various ambassadors to Korea to cheer the dreams of GMF winners</t>
    <phoneticPr fontId="1" type="noConversion"/>
  </si>
  <si>
    <t>-</t>
    <phoneticPr fontId="1" type="noConversion"/>
  </si>
  <si>
    <t>SK Innovation achieves the highest measured social value in 3 years for 2021</t>
    <phoneticPr fontId="1" type="noConversion"/>
  </si>
  <si>
    <t>-</t>
    <phoneticPr fontId="1" type="noConversion"/>
  </si>
  <si>
    <t>[Interview] Costa Rican ambassador to Korea: “Great Melody in the Forest, an unforgettable experience during our stay in Korea”</t>
    <phoneticPr fontId="1" type="noConversion"/>
  </si>
  <si>
    <t>-</t>
    <phoneticPr fontId="1" type="noConversion"/>
  </si>
  <si>
    <t>SK Lubricants launches a promotional event for the cargo truck engine oil that enhances mileage and protects the DPF</t>
  </si>
  <si>
    <t>SK Innovation donates KRW 100 million funded by visitors at CES 2022 and starts the Mangrove Reforestation Project in Vietnam this year</t>
  </si>
  <si>
    <t>SK Innovation Vice Chairman says the company is accelerating business portfolio innovation centered on zero/low-carbon and circular economy</t>
    <phoneticPr fontId="1" type="noConversion"/>
  </si>
  <si>
    <t>SK Innovation joins SK Relay Blood Donation Campaign on World Blood Donor Day</t>
    <phoneticPr fontId="1" type="noConversion"/>
  </si>
  <si>
    <t>SK On cooperates with Posco Holdings in rechargable battery business</t>
    <phoneticPr fontId="1" type="noConversion"/>
  </si>
  <si>
    <t>SK Geo Centric to participate as equal partner in JV with with Loop Industries and Suez to build recycled PET facility in Europe</t>
  </si>
  <si>
    <t>SK Earthon to enhance technical capabilities and ESG through partnership with AAT</t>
    <phoneticPr fontId="1" type="noConversion"/>
  </si>
  <si>
    <t>-</t>
    <phoneticPr fontId="1" type="noConversion"/>
  </si>
  <si>
    <t>SK Innovation invests in Amogy, an ammonia-powered fuel cell system company</t>
    <phoneticPr fontId="1" type="noConversion"/>
  </si>
  <si>
    <t>-</t>
    <phoneticPr fontId="1" type="noConversion"/>
  </si>
  <si>
    <t>[CoCo’s Vlog] A day as a CoCo at SK Earthon HCM Branch in Vietnam</t>
  </si>
  <si>
    <t>SK hi-tech battery materials China actively participates in multiple social and environmental contribution programs in the first half of 2022</t>
    <phoneticPr fontId="1" type="noConversion"/>
  </si>
  <si>
    <t>-</t>
    <phoneticPr fontId="1" type="noConversion"/>
  </si>
  <si>
    <t>SK Geo Centric, Neste and Covestro cooperate to create value chain for renewable attributed MDI in APAC</t>
  </si>
  <si>
    <t>Professor Kannan Ramaswamy: “SK Innovation’s Green Transformation strategy has a very high potential for eventual success”</t>
    <phoneticPr fontId="1" type="noConversion"/>
  </si>
  <si>
    <t>SK On soars along with the popularity of Ford’s F-150 Lightning</t>
    <phoneticPr fontId="1" type="noConversion"/>
  </si>
  <si>
    <t>-</t>
    <phoneticPr fontId="1" type="noConversion"/>
  </si>
  <si>
    <t>[Interview] Meet the SK Innovation researchers who suggested a novel 
bacteria-based carbon reduction technology</t>
    <phoneticPr fontId="1" type="noConversion"/>
  </si>
  <si>
    <t>-</t>
    <phoneticPr fontId="1" type="noConversion"/>
  </si>
  <si>
    <t>Social Venture Marine Innovation signed a contract with French brand AMI to export eco-friendly plates and cups</t>
  </si>
  <si>
    <t>[Column] Angela F. Williams, President &amp; CEO of United Way Worldwide: “Reimagining philanthropy with innovation &amp; partnership”</t>
  </si>
  <si>
    <t>① SK Innovation makes an equity investment in Fulcrum BioEnergy to adopt a next generation “waste to fuel” technology
② SK On – Ford’s joint venture BlueOval SK officially established.</t>
    <phoneticPr fontId="1" type="noConversion"/>
  </si>
  <si>
    <t>-</t>
    <phoneticPr fontId="1" type="noConversion"/>
  </si>
  <si>
    <t>CEO of SK Geo Centric Na Kyung-soo joined SKGC Americas members in the EnviRun for the Earth campaign in Texas</t>
    <phoneticPr fontId="1" type="noConversion"/>
  </si>
  <si>
    <t>SK On to jointly invest in cathode material production facility with Ford and EcoPro BM</t>
    <phoneticPr fontId="1" type="noConversion"/>
  </si>
  <si>
    <t>SK Geo Centric signs an MOU with French company Veolia to 
expand plastic waste recycling in Asia</t>
    <phoneticPr fontId="1" type="noConversion"/>
  </si>
  <si>
    <t>How Solid State batteries will impact the future of automotive</t>
    <phoneticPr fontId="1" type="noConversion"/>
  </si>
  <si>
    <t>[SK Innovation’s Q2 2022 Financial Results] Recording sales of KRW 19.91 trillion, operating profit hit KRW 2.33 trillion with improvements in the core businesses, including large increase in refining product exports</t>
    <phoneticPr fontId="1" type="noConversion"/>
  </si>
  <si>
    <t>SK On secures USD 2 billion as investment funds for battery business in Europe</t>
    <phoneticPr fontId="1" type="noConversion"/>
  </si>
  <si>
    <t>-</t>
    <phoneticPr fontId="1" type="noConversion"/>
  </si>
  <si>
    <t>SK Energy, SK Earthon join a Korea-Malaysia cross-border cooperation for 
CCS business with 5 other companies</t>
    <phoneticPr fontId="1" type="noConversion"/>
  </si>
  <si>
    <t>[Card News] A case of Digital Transformation by applying Crawler Robots</t>
    <phoneticPr fontId="1" type="noConversion"/>
  </si>
  <si>
    <t>SKIET cooperates with Vingroup to accelerate penetration into Southeast Asian 
and North American markets</t>
    <phoneticPr fontId="1" type="noConversion"/>
  </si>
  <si>
    <t>[Into the World of SK] SK Earthon Ho Chi Minh Branch (SKEO)</t>
    <phoneticPr fontId="1" type="noConversion"/>
  </si>
  <si>
    <t>SK Geo Centric establishes a new EAA plant in China</t>
    <phoneticPr fontId="1" type="noConversion"/>
  </si>
  <si>
    <t>SK Innovation Ulsan CLX recycles 100% waste materials via Solid Bed Merox (SBM) process</t>
    <phoneticPr fontId="1" type="noConversion"/>
  </si>
  <si>
    <t>SK Innovation Vice Chairman Kim Jun visits Poland to support Busan’s 
bid to host the 2030 World Expo</t>
    <phoneticPr fontId="1" type="noConversion"/>
  </si>
  <si>
    <t>SK Innovation measures the impact of GHG from the entire process of gasoline in real time and becomes the first in Korean industry to acquire global certification</t>
    <phoneticPr fontId="1" type="noConversion"/>
  </si>
  <si>
    <t>SK Inc. and SK Energy acquire US energy solution enterprise Atom Power</t>
    <phoneticPr fontId="1" type="noConversion"/>
  </si>
  <si>
    <t>① SK Innovation participated in Models of Corporate Social Impact plenary session 
at AVPN Global Conference 2022
② [SKinno People] Kevin Wong, SK Energy International Singapore</t>
    <phoneticPr fontId="1" type="noConversion"/>
  </si>
  <si>
    <t>SK Geo Centric and SABIC jointly invest KRW 200 billion to produce 
high-performance chemical products in Ulsan</t>
    <phoneticPr fontId="1" type="noConversion"/>
  </si>
  <si>
    <t>SK Innovation is evaluated as a leading global green energy company through 
“Big Picture,” and “Deep Change”</t>
    <phoneticPr fontId="1" type="noConversion"/>
  </si>
  <si>
    <t>SK Innovation releases the “2022 Net Zero Special Report”: Determined to lead the 
transition to Net Zero by promoting Scope 3 carbon reduction and contribute to 
Avoided Emissions</t>
    <phoneticPr fontId="1" type="noConversion"/>
  </si>
  <si>
    <t>수</t>
    <phoneticPr fontId="1" type="noConversion"/>
  </si>
  <si>
    <t>[Documentary] MangLub, the Vietnamese social enterprise protecting 
mangrove forest</t>
    <phoneticPr fontId="1" type="noConversion"/>
  </si>
  <si>
    <t>-</t>
    <phoneticPr fontId="1" type="noConversion"/>
  </si>
  <si>
    <t>-</t>
    <phoneticPr fontId="1" type="noConversion"/>
  </si>
  <si>
    <t>[Card News] Ever heard of the International Day of Clean Air for blue skies?</t>
    <phoneticPr fontId="1" type="noConversion"/>
  </si>
  <si>
    <t>SK Lubricants launches Korea’s first Carbon Offset Lubricants</t>
    <phoneticPr fontId="1" type="noConversion"/>
  </si>
  <si>
    <t>SKinno News</t>
    <phoneticPr fontId="1" type="noConversion"/>
  </si>
  <si>
    <t>목</t>
    <phoneticPr fontId="1" type="noConversion"/>
  </si>
  <si>
    <t>화</t>
    <phoneticPr fontId="1" type="noConversion"/>
  </si>
  <si>
    <t>금</t>
    <phoneticPr fontId="1" type="noConversion"/>
  </si>
  <si>
    <t>토</t>
    <phoneticPr fontId="1" type="noConversion"/>
  </si>
  <si>
    <t>일</t>
    <phoneticPr fontId="1" type="noConversion"/>
  </si>
  <si>
    <t>Introducing the finalists of the 6th Great Music Festival, 
a special annual event for musicians with developmental disabilities</t>
    <phoneticPr fontId="1" type="noConversion"/>
  </si>
  <si>
    <t>SK Innovation and its affiliates launch their efforts for Busan’s bid to host the 
2030 World Expo in and outside of Korea</t>
    <phoneticPr fontId="1" type="noConversion"/>
  </si>
  <si>
    <t>SK Innovation’s Ulsan Complex members take part in 2022 volunteer activities in Vietnam</t>
    <phoneticPr fontId="1" type="noConversion"/>
  </si>
  <si>
    <t>SK Innovation plants ‘SK Ulsan Forest of Happiness’ as part of its 60th anniversary 
celebrations</t>
    <phoneticPr fontId="1" type="noConversion"/>
  </si>
  <si>
    <t>SK Innovation developed an electrocatalyst technology that converts CO2 to CO</t>
    <phoneticPr fontId="1" type="noConversion"/>
  </si>
  <si>
    <t>SK On signs MOU with Global Lithium Resources to bolster key battery materials supply chain</t>
    <phoneticPr fontId="1" type="noConversion"/>
  </si>
  <si>
    <t>[Card News] SK Innovation’s reforestation project in Ulsan to celebrate its 60th 
anniversary</t>
    <phoneticPr fontId="1" type="noConversion"/>
  </si>
  <si>
    <t>SK On launches “EV My Car Management” service with SK Rent-a-car and Macarong Factory</t>
    <phoneticPr fontId="1" type="noConversion"/>
  </si>
  <si>
    <t>SK On supports the public foundations in Iváncsa, Hungary in two consecutive 
years</t>
    <phoneticPr fontId="1" type="noConversion"/>
  </si>
  <si>
    <t>① SKTI announces new funding into electrofuels innovator Infinium
② SK On inks lithium supply deal with Australia’s Lake Resources</t>
    <phoneticPr fontId="1" type="noConversion"/>
  </si>
  <si>
    <t>“From oil to green energy,” SK Innovation declares All Time Net Zero vision on its 60th anniversary</t>
    <phoneticPr fontId="1" type="noConversion"/>
  </si>
  <si>
    <t>SK Geo Centric cooperates with Hanjin in expanding the application of lightweight materials to reduce carbon emission</t>
    <phoneticPr fontId="1" type="noConversion"/>
  </si>
  <si>
    <t>Meet the heroes behind SK Energy and SK Geo Centric’s Zero Waste to Landfill 
(ZWTL) certification</t>
    <phoneticPr fontId="1" type="noConversion"/>
  </si>
  <si>
    <t>-</t>
    <phoneticPr fontId="1" type="noConversion"/>
  </si>
  <si>
    <t>SK Geo Centric invests in building new plastic recycling plant jointly with PureCycle Technologies</t>
    <phoneticPr fontId="1" type="noConversion"/>
  </si>
  <si>
    <t>SK Earthon members across the world join the EnviRun for the Earth campaign to support Busan’s bid to host World Expo 2030</t>
    <phoneticPr fontId="1" type="noConversion"/>
  </si>
  <si>
    <t>-</t>
    <phoneticPr fontId="1" type="noConversion"/>
  </si>
  <si>
    <t>-</t>
    <phoneticPr fontId="1" type="noConversion"/>
  </si>
  <si>
    <t>SK Geo Centric to build Advanced Recycle Cluster in Ulsan by 2025</t>
  </si>
  <si>
    <t>[SK Innovation’s Q3 2022 Financial Results] Recording sales of KRW 22.75 trillion and operating profit of KRW 703.9 billion</t>
    <phoneticPr fontId="1" type="noConversion"/>
  </si>
  <si>
    <t>SKIET reviews plan on timely expansion to take lead in North American market</t>
    <phoneticPr fontId="1" type="noConversion"/>
  </si>
  <si>
    <t>① SK Geo Centric revealed the world’s first “plastic waste recycling cluster” and new eco-friendly brand “CYCLUS” at K 2022
② SK Innovation’s members across the world join to support Busan’s bid to host World Expo 2030</t>
    <phoneticPr fontId="1" type="noConversion"/>
  </si>
  <si>
    <t>① SK On signs lithium hydroxide supply deal with world’s leading producer SQM
② SK Innovation Vice Chairman Kim Jun visits Africa to support Busan’s bid to host the 2030 World Expo</t>
    <phoneticPr fontId="1" type="noConversion"/>
  </si>
  <si>
    <t>SK Innovation held a meeting with the Asian Corporate Governance Association (ACGA) to discuss the current state of ESG management and its outcomes</t>
    <phoneticPr fontId="1" type="noConversion"/>
  </si>
  <si>
    <t>“No place to charge means no EV purchased” – Charging infrastructure is the key to mainstream EV buyers (by James Carter)</t>
    <phoneticPr fontId="1" type="noConversion"/>
  </si>
  <si>
    <t>-</t>
    <phoneticPr fontId="1" type="noConversion"/>
  </si>
  <si>
    <t>-</t>
    <phoneticPr fontId="1" type="noConversion"/>
  </si>
  <si>
    <t>[SKinno People] Cecilia Foy (SK Earthon Lima Branch)</t>
    <phoneticPr fontId="1" type="noConversion"/>
  </si>
  <si>
    <t>Social venture Grape Lab partakes in Web Summit 2022, the biggest technology conference in Europe</t>
    <phoneticPr fontId="1" type="noConversion"/>
  </si>
  <si>
    <t>SK Geo Centric to raise KRW 475 billion from global banks on Sustainability-Linked Loan</t>
    <phoneticPr fontId="1" type="noConversion"/>
  </si>
  <si>
    <t>SK Geo Centric signs HOA with Plastic Energy to establish Asia’s largest advanced recycling plant in Korea</t>
    <phoneticPr fontId="1" type="noConversion"/>
  </si>
  <si>
    <t>SK On and SKIET win Best of Innovation at CES 2023 Innovation Awards</t>
    <phoneticPr fontId="1" type="noConversion"/>
  </si>
  <si>
    <t>-</t>
    <phoneticPr fontId="1" type="noConversion"/>
  </si>
  <si>
    <t>-</t>
    <phoneticPr fontId="1" type="noConversion"/>
  </si>
  <si>
    <t>SK Lubricants to change corporation name to SK Enmove from December 1</t>
    <phoneticPr fontId="1" type="noConversion"/>
  </si>
  <si>
    <t>-</t>
    <phoneticPr fontId="1" type="noConversion"/>
  </si>
  <si>
    <t>① SK Innovation establishes an Open Innovation Post in Silicon Valley to expedite Green Innovation
② SK On and SK Signet Sign an MOU to diagnose EV Battery lifespans and residual values with a charger</t>
    <phoneticPr fontId="1" type="noConversion"/>
  </si>
  <si>
    <t>SK On, EcoPro, and GEM build a nickel supply chain in Indonesia</t>
    <phoneticPr fontId="1" type="noConversion"/>
  </si>
  <si>
    <t>① SK Energy cooperates with Doosan Fuel Cell to build hybrid energy stations to simultaneously utilize green energy and hydrogen
② SK Innovation hosts the GMF Charity Night Gala 2022 in Busan</t>
    <phoneticPr fontId="1" type="noConversion"/>
  </si>
  <si>
    <t>① SK Innovation held 2022 Year-end Global Communication Coordinators Workshop in Korea
② SK Innovation implements Internal Carbon Pricing System to strengthen global Net Zero leadership</t>
    <phoneticPr fontId="1" type="noConversion"/>
  </si>
  <si>
    <t>SK On signs MOU with Hyundai Motor Group to supply EV battery in 
North America</t>
    <phoneticPr fontId="1" type="noConversion"/>
  </si>
  <si>
    <t>SK On-Ford JV breaks ground on EV battery mega campus in Kentucky</t>
    <phoneticPr fontId="1" type="noConversion"/>
  </si>
  <si>
    <t>SK Innovation joins hands with SungEel HiTech to take lead in battery metal recycling market</t>
    <phoneticPr fontId="1" type="noConversion"/>
  </si>
  <si>
    <t>-</t>
    <phoneticPr fontId="1" type="noConversion"/>
  </si>
  <si>
    <t>[Card News] 2022 Year-end greetings from SK Innovations members around the world</t>
    <phoneticPr fontId="1" type="noConversion"/>
  </si>
  <si>
    <t>① SK Innovation unveils “Actions” for its green business innovation at CES 2023
② SK to showcase 40 carbon reduction technologies at CES 2023</t>
    <phoneticPr fontId="1" type="noConversion"/>
  </si>
  <si>
    <t>-</t>
    <phoneticPr fontId="1" type="noConversion"/>
  </si>
  <si>
    <t>-</t>
    <phoneticPr fontId="1" type="noConversion"/>
  </si>
  <si>
    <t>[CES 2023] Into the 1nnovation! ① SK batteries that boost outstanding performance and safety</t>
    <phoneticPr fontId="1" type="noConversion"/>
  </si>
  <si>
    <t>① SK’s official teaser for CES 2023
② SK Innovation makes direct investment in SK On to boost EV battery business growth</t>
    <phoneticPr fontId="1" type="noConversion"/>
  </si>
  <si>
    <t>① [CES 2023] Into the 1nnovation! ② Next-generation EV batteries development and related services expansion with partners
② SK Innovation renewed its official website using green color to share the vision of "Green Energy and Materials Company" with stakeholders</t>
    <phoneticPr fontId="1" type="noConversion"/>
  </si>
  <si>
    <t>[CES 2023] Into the 1nnovation! ③ Future lubricant solutions for energy efficiency</t>
    <phoneticPr fontId="1" type="noConversion"/>
  </si>
  <si>
    <t>① [CES 2023] Into the 1nnovation! ④ Cooperation with global partners to build plastic circular economy
② From 4 micrometers to 400 km – SK to showcase multiple EV technologies at CES 2023</t>
    <phoneticPr fontId="1" type="noConversion"/>
  </si>
  <si>
    <t>-</t>
    <phoneticPr fontId="1" type="noConversion"/>
  </si>
  <si>
    <t>2022 Social contribution activities by SK IE Technology members in China and Poland</t>
    <phoneticPr fontId="1" type="noConversion"/>
  </si>
  <si>
    <t>① SK Earthon cooperates with Azuli to identify and develop CCS enabled solutions globally
② 2023 SK Innovation Vice Chairman &amp; CEO New Year's Greetings
③ 2023 SK Geo Centric CEO New Year’s Greetings [ENG/ESP/FRN]
④ 2023 SK On CEO New Year’s Greetings
⑤ 2023 SK Enmove New Year’s Greetings 
⑥ 2023 SK Trading International CEO New Year’s Greetings
⑦ 2023 SK Earthon CEO New Year’s Greetings</t>
    <phoneticPr fontId="1" type="noConversion"/>
  </si>
  <si>
    <t>① 2023 SK Energy CEO New Year's Greetings
② 2023 SK IE Technology New Year’s Greetings
③ 2023 SK Incheon Petrochem CEO New Year’s Greetings</t>
    <phoneticPr fontId="1" type="noConversion"/>
  </si>
  <si>
    <t>[CES 2023] Learn the 1nnovation – How SK Innovation lights up the world (ft. 3D printer)</t>
    <phoneticPr fontId="1" type="noConversion"/>
  </si>
  <si>
    <t>-</t>
    <phoneticPr fontId="1" type="noConversion"/>
  </si>
  <si>
    <t>[CES 2023] A closer look at SK booth that shows "Actions" to reach Net Zero target together</t>
  </si>
  <si>
    <t>SK Geo Centric signs MOU at CES 2023 with Plastic Energy to complete a plan for “Ulsan ARC”</t>
    <phoneticPr fontId="1" type="noConversion"/>
  </si>
  <si>
    <t>① [CES 2023] All members of SK Innovation's affiliates' outside directors attend CES for the first time
② [CES 2023] Sneak peek at SK hall #shorts
③ SK On’s Super Fast Battery surprises the world with 80% charged in just 18 minutes</t>
    <phoneticPr fontId="1" type="noConversion"/>
  </si>
  <si>
    <t>SK Innovation held a strategy meeting at CES, accelerating ‘action’ for green innovation</t>
    <phoneticPr fontId="1" type="noConversion"/>
  </si>
  <si>
    <t>SK Energy and Korea Hydro &amp; Nuclear Power join hands to vitalize Energy Super Station and hydrogen convergence business</t>
    <phoneticPr fontId="1" type="noConversion"/>
  </si>
  <si>
    <t>-</t>
    <phoneticPr fontId="1" type="noConversion"/>
  </si>
  <si>
    <t>2022 recap of SK Innovation EnviRun for the Earth campaign</t>
    <phoneticPr fontId="1" type="noConversion"/>
  </si>
  <si>
    <t>[CES 2023] Recap - SK's Actions at CES 2023 through numbers and keywords</t>
    <phoneticPr fontId="1" type="noConversion"/>
  </si>
  <si>
    <t>SK On to work with U.S. graphite processor to develop anode materials</t>
    <phoneticPr fontId="1" type="noConversion"/>
  </si>
  <si>
    <t>-</t>
    <phoneticPr fontId="1" type="noConversion"/>
  </si>
  <si>
    <t>[Column] “It’s time to be Together in Action” – SK shows how to reach Net Zero at CES 2023</t>
    <phoneticPr fontId="1" type="noConversion"/>
  </si>
  <si>
    <t>Like father, like daughter – The love for environment of Nam Bong-woo (SK Energy) and his daughter Nam Hye-in</t>
    <phoneticPr fontId="1" type="noConversion"/>
  </si>
  <si>
    <t>① Social Venture INGINE to be funded by Innovative UK’s Energy Catalyst Round 9 (Early Stage) program
② SK Battery America to open U.S. IT Center, create 200 high-tech jobs in Roswell, Georgia</t>
    <phoneticPr fontId="1" type="noConversion"/>
  </si>
  <si>
    <t>① [CES 2023] Leaders of 1nnovation - Meet the leaders of SK Innovation at CES 2023
② [CES 2023] Friends of 1nnovation - Business partners, experts and visitors
③ [CES 2023] Find the 1nnovation - The “1nnovation” inside SK booth</t>
    <phoneticPr fontId="1" type="noConversion"/>
  </si>
  <si>
    <t>SK Geo Centric acquires Global Recycled Standard (GRS)</t>
    <phoneticPr fontId="1" type="noConversion"/>
  </si>
  <si>
    <t>SK IE Technology members celebrate Grandmother's Day and Grandfather's Day in Poland</t>
    <phoneticPr fontId="1" type="noConversion"/>
  </si>
  <si>
    <t>[SK Innovation’s 2022 Financial Results] Recording sales of KRW 78.56 trillion and operating profit of KRW 3.99 trillion</t>
    <phoneticPr fontId="1" type="noConversion"/>
  </si>
  <si>
    <t>-</t>
    <phoneticPr fontId="1" type="noConversion"/>
  </si>
  <si>
    <t>[Interview] The executives of SK Innovation talk about the beginning of a new 60 years ③ SK Energy CEO Cho Kyung-mok</t>
    <phoneticPr fontId="1" type="noConversion"/>
  </si>
  <si>
    <t>[Interview] The executives of SK Innovation talk about the beginning of a new 60 years ④ SK Geo Centric CEO Na Kyung-soo</t>
    <phoneticPr fontId="1" type="noConversion"/>
  </si>
  <si>
    <t>-</t>
    <phoneticPr fontId="1" type="noConversion"/>
  </si>
  <si>
    <t>[Interview] The executives of SK Innovation talk about the beginning of a new 60 years ⑤ SK Enmove CEO Park Sang-kyu</t>
    <phoneticPr fontId="1" type="noConversion"/>
  </si>
  <si>
    <t>-</t>
    <phoneticPr fontId="1" type="noConversion"/>
  </si>
  <si>
    <t>SK Geo Centric, SUEZ, and Loop Industries selected site for joint plastic recycling plant in Saint-Avold, France</t>
    <phoneticPr fontId="1" type="noConversion"/>
  </si>
  <si>
    <t>[Interview] The executives of SK Innovation talk about the beginning of a new 60 years ① SK Innovation Vice Chairman &amp; CEO Kim Jun</t>
    <phoneticPr fontId="1" type="noConversion"/>
  </si>
  <si>
    <t>[Interview] The executives of SK Innovation talk about the beginning of a new 60 years ② SK Innovation Chairman of the Board of Directors Kim Jong-hoon</t>
    <phoneticPr fontId="1" type="noConversion"/>
  </si>
  <si>
    <t>-</t>
    <phoneticPr fontId="1" type="noConversion"/>
  </si>
  <si>
    <t>[Interview] The executives of SK Innovation talk about the beginning of a new 60 years ⑦ Head of SK Energy P&amp;M CIC Oh Jong-hoon</t>
    <phoneticPr fontId="1" type="noConversion"/>
  </si>
  <si>
    <t>[SKinno People] Recap from 2020 to 2022</t>
    <phoneticPr fontId="1" type="noConversion"/>
  </si>
  <si>
    <t>-</t>
    <phoneticPr fontId="1" type="noConversion"/>
  </si>
  <si>
    <t>-</t>
    <phoneticPr fontId="1" type="noConversion"/>
  </si>
  <si>
    <t>[Interview] The executives of SK Innovation talk about the beginning of a new 60 years ⑧ SK IE Technology President Kim Cheol-jung</t>
    <phoneticPr fontId="1" type="noConversion"/>
  </si>
  <si>
    <t>A passport ensures ethical transparency and sustainability to the battery minerals supply chain (by James Carter)</t>
    <phoneticPr fontId="1" type="noConversion"/>
  </si>
  <si>
    <t>-</t>
    <phoneticPr fontId="1" type="noConversion"/>
  </si>
  <si>
    <t>-</t>
    <phoneticPr fontId="1" type="noConversion"/>
  </si>
  <si>
    <t>① [Interview] The executives of SK Innovation talk about the beginning of a new 60 years ⑥ SK Incheon Petrochem CEO Choi Yun-seok
② SK Enmove joins GRC’s ElectroSafe Fluid Partner Program for data center immersion cooling</t>
    <phoneticPr fontId="1" type="noConversion"/>
  </si>
  <si>
    <t>"The power of perseverance and self-belief to push boundaries" - Stories shared by SK Innovation female members</t>
    <phoneticPr fontId="1" type="noConversion"/>
  </si>
  <si>
    <t>-</t>
    <phoneticPr fontId="1" type="noConversion"/>
  </si>
  <si>
    <t>① U.S. Secretary of Transportation visits BlueOval SK Battery Park
② [Interview] The executives of SK Innovation talk about the beginning of a new 60 years ⑨ SK Earthon CEO Myeong Seong</t>
    <phoneticPr fontId="1" type="noConversion"/>
  </si>
  <si>
    <t>① [Interview] The executives of SK Innovation talk about the beginning of a new 60 years ⑩ Head of SK Innovation Institute of Environmental Science &amp; Technology Lee Seong-jun
② SK On to unveil prismatic battery cell model at InterBattery 2023</t>
    <phoneticPr fontId="1" type="noConversion"/>
  </si>
  <si>
    <t>-</t>
    <phoneticPr fontId="1" type="noConversion"/>
  </si>
  <si>
    <t>-</t>
    <phoneticPr fontId="1" type="noConversion"/>
  </si>
  <si>
    <t>① SK Innovation members in Korea donate relief goods to support earthquake victims in Türkiye and Syria
② SK Geo Centric completes technical consultation with PureCycle Technologies, starting construction under optimized design within this year</t>
    <phoneticPr fontId="1" type="noConversion"/>
  </si>
  <si>
    <t>SK On presents next generation technologies under the theme of “Move On” at InterBattery 2023</t>
    <phoneticPr fontId="1" type="noConversion"/>
  </si>
  <si>
    <t>-</t>
    <phoneticPr fontId="1" type="noConversion"/>
  </si>
  <si>
    <t>President of SK IE Technology Kim Cheol-jung visited global business sites to reinforce his MBWA</t>
    <phoneticPr fontId="1" type="noConversion"/>
  </si>
  <si>
    <t>[Photo contest] International Day of Forests</t>
    <phoneticPr fontId="1" type="noConversion"/>
  </si>
  <si>
    <t>-</t>
    <phoneticPr fontId="1" type="noConversion"/>
  </si>
  <si>
    <t>① SK Innovation leads a group of global investors to fund Amogy’s ammonia technology
② SK On, EcoPro Materials and GEM to make battery precursors in Saemangeum, South Korea</t>
    <phoneticPr fontId="1" type="noConversion"/>
  </si>
  <si>
    <t>-</t>
    <phoneticPr fontId="1" type="noConversion"/>
  </si>
  <si>
    <t>-</t>
    <phoneticPr fontId="1" type="noConversion"/>
  </si>
  <si>
    <t>SK Geo Centric to expand the only EAA production base in Asia by building the 4th global plant</t>
    <phoneticPr fontId="1" type="noConversion"/>
  </si>
  <si>
    <t>SK IE Technology holds The 4th Annual General Meeting of Shareholders, appointing President Kim Cheol-jung as new CEO</t>
    <phoneticPr fontId="1" type="noConversion"/>
  </si>
  <si>
    <t>SK Battery America aims to build career pathway for veterans</t>
  </si>
  <si>
    <t>SK Geo Centric and Loop Industries confirm the successful completion of a technical due diligence of Loop’s technology at its production facility in Quebec, Canada</t>
    <phoneticPr fontId="1" type="noConversion"/>
  </si>
  <si>
    <t>SK Innovation says to "focus all management activities on enhancing corporate value" at The 16th Annual General Meeting of Shareholders</t>
    <phoneticPr fontId="1" type="noConversion"/>
  </si>
  <si>
    <t>-</t>
    <phoneticPr fontId="1" type="noConversion"/>
  </si>
  <si>
    <t>-</t>
    <phoneticPr fontId="1" type="noConversion"/>
  </si>
  <si>
    <t>-</t>
    <phoneticPr fontId="1" type="noConversion"/>
  </si>
  <si>
    <t>SK hi-tech battery materials Poland receives award at the Cultural Donors Gala of Dąbrowa Górnicza for its local contribution</t>
    <phoneticPr fontId="1" type="noConversion"/>
  </si>
  <si>
    <t>-</t>
    <phoneticPr fontId="1" type="noConversion"/>
  </si>
  <si>
    <t>[SKinno Tech] The core materials of secondary cells – Anode materials</t>
    <phoneticPr fontId="1" type="noConversion"/>
  </si>
  <si>
    <t>[SKinno People] Arun Tomar (SK Enmove India HR Manager)</t>
  </si>
  <si>
    <t>① ‘Equality that We Share’ – How SK Innovation members across the globe celebrate International Women’s Day
② “一起分享的平等”：SK Innovation全球成员如何庆祝国际妇女节
③ [Interview] SK Innovation executives talk about plans in 2022, the first year of Financial Story execution ⑨ CEO of SK Earthon Myeong Seong: “We will innovate the CCS business model and evolve into a CO2 minimizing operator”</t>
  </si>
  <si>
    <t>SK Geo Centric与SABIC联手，共同投资2千亿韩元，在蔚山新扩建Nexlene工厂，
抢占全球高性能化学产品市场</t>
  </si>
  <si>
    <t>SK IE Technology CEO Kim Cheol-jung visited production base in Poland, emphasizing the importance of securing competitive advantages through thorough preparation</t>
    <phoneticPr fontId="1" type="noConversion"/>
  </si>
  <si>
    <t>-</t>
    <phoneticPr fontId="1" type="noConversion"/>
  </si>
  <si>
    <t>-</t>
    <phoneticPr fontId="1" type="noConversion"/>
  </si>
  <si>
    <t>SK Geo Centric unveils plastic recycling technologies and global strategies centered on high value-added chemical materials at Chinaplas 2023</t>
    <phoneticPr fontId="1" type="noConversion"/>
  </si>
  <si>
    <t>SK Innovation appoints Independent Director Park Jin-hei as new Chairman of the Board</t>
    <phoneticPr fontId="1" type="noConversion"/>
  </si>
  <si>
    <t>-</t>
    <phoneticPr fontId="1" type="noConversion"/>
  </si>
  <si>
    <t>SK On becomes first global battery manufacturer to win Edison Award</t>
    <phoneticPr fontId="1" type="noConversion"/>
  </si>
  <si>
    <t>-</t>
    <phoneticPr fontId="1" type="noConversion"/>
  </si>
  <si>
    <t>SK, KHNP, and TerraPower signed an Agreement for “Strategic Collaboration for SMR”, pioneering the global market through a key partner for the next-generation nuclear reactor supply chain led by the US</t>
    <phoneticPr fontId="1" type="noConversion"/>
  </si>
  <si>
    <t>-</t>
    <phoneticPr fontId="1" type="noConversion"/>
  </si>
  <si>
    <t>SK Enmove CEO Park Sang-kyu did his first MBWA to global business sites after taking office</t>
    <phoneticPr fontId="1" type="noConversion"/>
  </si>
  <si>
    <t>SK IE Technology signs an MOU with Sunwoda, the 9th largest EV battery manufacturer, to expand its global customer base</t>
    <phoneticPr fontId="1" type="noConversion"/>
  </si>
  <si>
    <t>SK이노베이션 영문 채널 운영 일일보고</t>
    <phoneticPr fontId="1" type="noConversion"/>
  </si>
  <si>
    <t>-</t>
    <phoneticPr fontId="1" type="noConversion"/>
  </si>
  <si>
    <t>① SK Geo Centric and Loop Industries sign Joint Venture Agreement to commercialize Loop’s technology in the Asian market
② SK On signs deal with Westwater Resources to develop anode materials</t>
    <phoneticPr fontId="1" type="noConversion"/>
  </si>
  <si>
    <t>[SK Innovation's Q1 2023 Financial Results] Recording sales of KRW 19.14 trillion and operating profit of KRW 375 billion</t>
    <phoneticPr fontId="1" type="noConversion"/>
  </si>
  <si>
    <t>-</t>
    <phoneticPr fontId="1" type="noConversion"/>
  </si>
  <si>
    <t>-</t>
    <phoneticPr fontId="1" type="noConversion"/>
  </si>
  <si>
    <t>SK Innovation and SK IE Technology make joint equity investment in Airrane, a company with proprietary carbon capturing separator technology</t>
    <phoneticPr fontId="1" type="noConversion"/>
  </si>
  <si>
    <t>-</t>
    <phoneticPr fontId="1" type="noConversion"/>
  </si>
  <si>
    <t>SK Innovation’s Mangrove Reforestation Project creates both ecomic and environmental values with new model</t>
    <phoneticPr fontId="1" type="noConversion"/>
  </si>
  <si>
    <t>-</t>
    <phoneticPr fontId="1" type="noConversion"/>
  </si>
  <si>
    <t>-</t>
    <phoneticPr fontId="1" type="noConversion"/>
  </si>
  <si>
    <t>SK Earthon CEO Myeong Seong: “We must yield results in both E&amp;P and green business”</t>
    <phoneticPr fontId="1" type="noConversion"/>
  </si>
  <si>
    <t>SK Geo Centric attended Choose France Summit 2023 hosted by French government to expand global partnership for plastic circular economy</t>
    <phoneticPr fontId="1" type="noConversion"/>
  </si>
  <si>
    <t>Vice Chairman &amp; CEO of SK Innovation Kim Jun visited Institute of Environmental Science &amp; Technology, encouraging the institute to lead the future energy R&amp;D</t>
    <phoneticPr fontId="1" type="noConversion"/>
  </si>
  <si>
    <t>-</t>
    <phoneticPr fontId="1" type="noConversion"/>
  </si>
  <si>
    <t>[Recap] SK Innovation’s worldwide EnviRun campaign in the first half of 2023</t>
    <phoneticPr fontId="1" type="noConversion"/>
  </si>
  <si>
    <t>SK On secures up to USD 944 million of investment, accelerating global expansion</t>
    <phoneticPr fontId="1" type="noConversion"/>
  </si>
  <si>
    <t>SK IE Technology secured USD 300 million of Green Loan from IFC</t>
    <phoneticPr fontId="1" type="noConversion"/>
  </si>
  <si>
    <t>-</t>
    <phoneticPr fontId="1" type="noConversion"/>
  </si>
  <si>
    <t>-</t>
    <phoneticPr fontId="1" type="noConversion"/>
  </si>
  <si>
    <t>[SKinno People] Kim Ngoc (SK Earthon Ho Chi Minh Branch Contract and Procurement Specialist)</t>
    <phoneticPr fontId="1" type="noConversion"/>
  </si>
  <si>
    <t xml:space="preserve">SK On wins renowned cybersecurity management system certification  </t>
    <phoneticPr fontId="1" type="noConversion"/>
  </si>
  <si>
    <t>SK Innovation resumed “Sharing Happiness, Carrying on Love” program to support the elderly living alone</t>
    <phoneticPr fontId="1" type="noConversion"/>
  </si>
  <si>
    <t>SK Innovation announced its social value performance in 2022, achieved the highest record of Environmental Performance</t>
    <phoneticPr fontId="1" type="noConversion"/>
  </si>
  <si>
    <t>SK On attracted additional investment worth KRW 530 billion</t>
    <phoneticPr fontId="1" type="noConversion"/>
  </si>
  <si>
    <t>Take the power with you: Why V2L is the must-have feature for new EVs (by James Carter)</t>
    <phoneticPr fontId="1" type="noConversion"/>
  </si>
  <si>
    <t>-</t>
    <phoneticPr fontId="1" type="noConversion"/>
  </si>
  <si>
    <t>-</t>
    <phoneticPr fontId="1" type="noConversion"/>
  </si>
  <si>
    <t>[SKinno Tech] The core materials of secondary cells – Cathode materials</t>
    <phoneticPr fontId="1" type="noConversion"/>
  </si>
  <si>
    <t>-</t>
    <phoneticPr fontId="1" type="noConversion"/>
  </si>
  <si>
    <t>SK Geo Centric breaks ground on the 3rd EAA global manufacturing plant in China</t>
    <phoneticPr fontId="1" type="noConversion"/>
  </si>
  <si>
    <t>SK Geo Centric introduces a blockchain-based recycled plastic material history management platform</t>
    <phoneticPr fontId="1" type="noConversion"/>
  </si>
  <si>
    <t>SK Innovation to hold Global Forum in the US to “seek out future energy experts”</t>
    <phoneticPr fontId="1" type="noConversion"/>
  </si>
  <si>
    <t>-</t>
    <phoneticPr fontId="1" type="noConversion"/>
  </si>
  <si>
    <t>① SK On-Ford JV BlueOval SK secures up to USD 9.2 billion of DOE Loan Conditional Commitment
② SK hi-tech battery materials Poland awarded the title of “Sustainability Leader” by the Polish government
③ SK Innovation decides to increase paid-in capital by KRW 1.18 trillion</t>
    <phoneticPr fontId="1" type="noConversion"/>
  </si>
  <si>
    <t>① [Recap] 2023 SK Innovation Global Forum
② SK Innovation declared to secure 70% green assets by 2024 at 2023 Global Forum held in the US</t>
    <phoneticPr fontId="1" type="noConversion"/>
  </si>
  <si>
    <t>[Tasty Inno Life] Xin chào! Do you know “somaek?” 😋 (ft. SK Earthon HCMC Branch)</t>
    <phoneticPr fontId="1" type="noConversion"/>
  </si>
  <si>
    <t>SK Innovation proudly supports the World Choir Games Gangneung 2023</t>
    <phoneticPr fontId="1" type="noConversion"/>
  </si>
  <si>
    <t>[Recap] Visit Gangneung to enjoy the World Choir Games 2023 with SK Innovation</t>
    <phoneticPr fontId="1" type="noConversion"/>
  </si>
  <si>
    <t>[Interview] Meet Park Jin-Hei, SK Innovation’s new Chairman of the Board</t>
    <phoneticPr fontId="1" type="noConversion"/>
  </si>
  <si>
    <t>-</t>
    <phoneticPr fontId="1" type="noConversion"/>
  </si>
  <si>
    <t>The SK Liquor Station pop-up store in Ulsan, a hot spot to refuel your life with positive energy</t>
    <phoneticPr fontId="1" type="noConversion"/>
  </si>
  <si>
    <t>-</t>
    <phoneticPr fontId="1" type="noConversion"/>
  </si>
  <si>
    <t>[Interview] Meet Lee Bok-hee, an Independent Director of SK Innovation</t>
    <phoneticPr fontId="1" type="noConversion"/>
  </si>
  <si>
    <t>SK Boulevard unveiled, celebrating SK On’s local impact in Jackson County</t>
    <phoneticPr fontId="1" type="noConversion"/>
  </si>
  <si>
    <t>-</t>
    <phoneticPr fontId="1" type="noConversion"/>
  </si>
  <si>
    <t>Social enterprise Morethan receives a global LCA certificate with the support of SK Innovation</t>
    <phoneticPr fontId="1" type="noConversion"/>
  </si>
  <si>
    <t>-</t>
    <phoneticPr fontId="1" type="noConversion"/>
  </si>
  <si>
    <t>-</t>
    <phoneticPr fontId="1" type="noConversion"/>
  </si>
  <si>
    <t>[SK Innovation’s Q2 2023 Financial Results] Recording sales of KRW 18.73 trillion and operating loss of KRW 106.8 billion</t>
    <phoneticPr fontId="1" type="noConversion"/>
  </si>
  <si>
    <t>[SKinno People] Michelle Khor (SK Earthon Kuala Lumpur Branch Senior Geophysicist)</t>
    <phoneticPr fontId="1" type="noConversion"/>
  </si>
  <si>
    <t>[Interview] Meet Kim Joo-youn, an Independent Director of SK Innovation</t>
    <phoneticPr fontId="1" type="noConversion"/>
  </si>
  <si>
    <t>South Korea - Malaysia Carbon Capture &amp; Storage Project alliance expanded with new MOU</t>
    <phoneticPr fontId="1" type="noConversion"/>
  </si>
  <si>
    <t>-</t>
    <phoneticPr fontId="1" type="noConversion"/>
  </si>
  <si>
    <t>-</t>
    <phoneticPr fontId="1" type="noConversion"/>
  </si>
  <si>
    <t>Sinopec-SK Petrochemical celebrates the 10 th anniversary of its foundation</t>
    <phoneticPr fontId="1" type="noConversion"/>
  </si>
  <si>
    <t>SK On invests up to KRW 1.5 trillion in facility expansion in Seosan City, South Korea</t>
    <phoneticPr fontId="1" type="noConversion"/>
  </si>
  <si>
    <t>SK On opens Battery Safety Evaluation Center 
[Inno Info] From M to E, what you should know about Mangrove</t>
    <phoneticPr fontId="1" type="noConversion"/>
  </si>
  <si>
    <t>SK On, Ford, EcoPro BM to establish cathode plant in Quebec, Canada</t>
    <phoneticPr fontId="1" type="noConversion"/>
  </si>
  <si>
    <t>-</t>
    <phoneticPr fontId="1" type="noConversion"/>
  </si>
  <si>
    <t>SK Innovation affiliates around the world spread happiness to their members and families</t>
    <phoneticPr fontId="1" type="noConversion"/>
  </si>
  <si>
    <t>-</t>
    <phoneticPr fontId="1" type="noConversion"/>
  </si>
  <si>
    <t>SK Enmove, DELL, GRC join hands to vitalize the liquid immersion cooling market</t>
    <phoneticPr fontId="1" type="noConversion"/>
  </si>
  <si>
    <t>SK Innovation’s leadership drives 40 years of R&amp;D management</t>
    <phoneticPr fontId="1" type="noConversion"/>
  </si>
  <si>
    <t>All business sites of SKIET acquired ISO27001, establishing a world-class information security system</t>
    <phoneticPr fontId="1" type="noConversion"/>
  </si>
  <si>
    <t>-</t>
    <phoneticPr fontId="1" type="noConversion"/>
  </si>
  <si>
    <t>SK Innovation completes a Life Cycle Assessment for its entire products, boosting their goal to achieving Net Zero
SK On develops new solid electrolyte with top-level lithium-ion conductivity</t>
    <phoneticPr fontId="1" type="noConversion"/>
  </si>
  <si>
    <t>SK Enmove expands its lubricant brand ZIC, aiming to lead the global electrical efficiency market worth KRW 54 trillion by 2040
Chey Jae-won, Executive Vice Chairman of SK On, attends the IAA Mobility 2023</t>
    <phoneticPr fontId="1" type="noConversion"/>
  </si>
  <si>
    <t>SK Innovation released the 2022 ESG Report</t>
    <phoneticPr fontId="1" type="noConversion"/>
  </si>
  <si>
    <t>SK Innovation and Vietnam Social Value Alliance unite to expand the Mangrove Reforestation Project</t>
    <phoneticPr fontId="1" type="noConversion"/>
  </si>
  <si>
    <t>-</t>
    <phoneticPr fontId="1" type="noConversion"/>
  </si>
  <si>
    <t>SK Innovation to expand Mangrove Reforestation Project to Malaysia</t>
    <phoneticPr fontId="1" type="noConversion"/>
  </si>
  <si>
    <t>-</t>
    <phoneticPr fontId="1" type="noConversion"/>
  </si>
  <si>
    <t>-</t>
    <phoneticPr fontId="1" type="noConversion"/>
  </si>
  <si>
    <t>[SKinno Tech] The core materials of secondary battery – Separator</t>
    <phoneticPr fontId="1" type="noConversion"/>
  </si>
  <si>
    <t>-</t>
    <phoneticPr fontId="1" type="noConversion"/>
  </si>
  <si>
    <t>Global Boiling - A step up from global warming and how we're tackling it</t>
    <phoneticPr fontId="1" type="noConversion"/>
  </si>
  <si>
    <t>[Documentary] By your side, "Sharing Happiness, Carrying on Love"</t>
    <phoneticPr fontId="1" type="noConversion"/>
  </si>
  <si>
    <t>SK Earthon successfully produces crude oil from Block 17/03 in China, applying carbon reduction method</t>
    <phoneticPr fontId="1" type="noConversion"/>
  </si>
  <si>
    <t>The pivotal role of enterprises in recovering mangroves on the coast of the Vietnamese Mekong Delta (by Dr. Tran Thi Ngoc Bich, Vice Director at Institute of Environmental Science and Technology, Tra Vinh University)</t>
    <phoneticPr fontId="1" type="noConversion"/>
  </si>
  <si>
    <t>-</t>
    <phoneticPr fontId="1" type="noConversion"/>
  </si>
  <si>
    <t xml:space="preserve">SK On named No. 1 in Fortune’s “Change the World” list </t>
    <phoneticPr fontId="1" type="noConversion"/>
  </si>
  <si>
    <t>[SKinno People] Paul Coupillaud, Director of PM&amp;O Department, SK Functional Polymer</t>
    <phoneticPr fontId="1" type="noConversion"/>
  </si>
  <si>
    <t>-</t>
    <phoneticPr fontId="1" type="noConversion"/>
  </si>
  <si>
    <t>SK Geo Centric opens SK Geo Planet, an online platform to strengthen communication and collaboration with clients</t>
    <phoneticPr fontId="1" type="noConversion"/>
  </si>
  <si>
    <t>-</t>
    <phoneticPr fontId="1" type="noConversion"/>
  </si>
  <si>
    <t>World Food Day: SK innovation and its subsidiaries efforts of leaving no one behind</t>
    <phoneticPr fontId="1" type="noConversion"/>
  </si>
  <si>
    <t>SK Trading International invests in Daekyung O&amp;T to secure bio-aviation fuel raw materials</t>
    <phoneticPr fontId="1" type="noConversion"/>
  </si>
  <si>
    <t>SK Innovation hosted the first overseas Great Music Festival for people with developmental disabilities in Atlanta, USA</t>
    <phoneticPr fontId="1" type="noConversion"/>
  </si>
  <si>
    <t>SK Innovation signs an MOU with the Fijian government for mangrove reforestation to reduce carbon emissions
SK Geo Centric signs MOU with Amcor on recycled plastic</t>
    <phoneticPr fontId="1" type="noConversion"/>
  </si>
  <si>
    <t>SK Geo Centric to build a pyrolysis plant in Dangjin with Plastic Energy</t>
    <phoneticPr fontId="1" type="noConversion"/>
  </si>
  <si>
    <t>SK Innovation and ENEOS sign MOU on Strategic Cooperation
United as one through music under the autumn moonlight (GMF Charity Night Gala 2023)</t>
    <phoneticPr fontId="1" type="noConversion"/>
  </si>
  <si>
    <t>-</t>
    <phoneticPr fontId="1" type="noConversion"/>
  </si>
  <si>
    <t>[SK Innovation’s Q3 2023 Financial Results] Recording sales of KRW 19.89 trillion and operating profit of KRW 1.56 trillion</t>
    <phoneticPr fontId="1" type="noConversion"/>
  </si>
  <si>
    <t>SK Innovation’s Green Transformation Strategy receives the highest remarks
Professor Kannan Ramaswamy: “SK Innovation’s core source of differentiation in the journey to an eco-friendly future”
SK On and Polestar sign battery supply agreement for Polestar 5</t>
    <phoneticPr fontId="1" type="noConversion"/>
  </si>
  <si>
    <t>2020-06-10 ~ 2021-05-16</t>
    <phoneticPr fontId="1" type="noConversion"/>
  </si>
  <si>
    <t>SK Innovation held an agreement ceremony to nurture the talents of musicians with developmental disabilities with SK On Hungary</t>
    <phoneticPr fontId="1" type="noConversion"/>
  </si>
  <si>
    <t>SK Energy undergoes the division of its tank terminal business and launches a logistics company</t>
    <phoneticPr fontId="1" type="noConversion"/>
  </si>
  <si>
    <t>SK On – Hyundai Motor Group joint battery factory awarded “Deal of the Year”</t>
    <phoneticPr fontId="1" type="noConversion"/>
  </si>
  <si>
    <t>SK On and BASF entered into an agreement to evaluate collaboration opportunities in the global lithium-ion battery market
SK Geo Centric breaks ground on the world's first plastics recycling cluster</t>
    <phoneticPr fontId="1" type="noConversion"/>
  </si>
  <si>
    <t>SK Earthon successfully discovers crude oil from Block 16-2 in Vietnam</t>
    <phoneticPr fontId="1" type="noConversion"/>
  </si>
  <si>
    <t>-</t>
    <phoneticPr fontId="1" type="noConversion"/>
  </si>
  <si>
    <t>-</t>
    <phoneticPr fontId="1" type="noConversion"/>
  </si>
  <si>
    <t>SK Innovation holds an exchange meeting with the Ambassadors Spouses Association in Seoul (ASAS)</t>
    <phoneticPr fontId="1" type="noConversion"/>
  </si>
  <si>
    <t>SK Innovation takes part in the Green Business Week 2023
SK Earthon completed its first shipment of crude oil produced at China's Block 17/03</t>
    <phoneticPr fontId="1" type="noConversion"/>
  </si>
  <si>
    <t>SK Innovation and subsidiaries worldwide unite to support Busan's bid to host World Expo 2030</t>
    <phoneticPr fontId="1" type="noConversion"/>
  </si>
  <si>
    <t>[SKinno Tech] Plastic Recycling</t>
    <phoneticPr fontId="1" type="noConversion"/>
  </si>
  <si>
    <t>Heartfelt stories from Great Music Festival in USA 2023 participants and their families</t>
    <phoneticPr fontId="1" type="noConversion"/>
  </si>
  <si>
    <t>SK Innovation successfully demonstrates technology for producing carbon monoxide from carbon dioxide</t>
    <phoneticPr fontId="1" type="noConversion"/>
  </si>
  <si>
    <t>Spreading warmth through SK Enmove's Kimchi sharing event</t>
    <phoneticPr fontId="1" type="noConversion"/>
  </si>
  <si>
    <t>SK Innovation announces reorganization and executive personnel appointments for 2024</t>
    <phoneticPr fontId="1" type="noConversion"/>
  </si>
  <si>
    <t>-</t>
    <phoneticPr fontId="1" type="noConversion"/>
  </si>
  <si>
    <t>-</t>
    <phoneticPr fontId="1" type="noConversion"/>
  </si>
  <si>
    <t>SK to create a theme park of carbon-cutting technologies at CES 2024</t>
    <phoneticPr fontId="1" type="noConversion"/>
  </si>
  <si>
    <t>Conscious fashion and the paradigm for SK Geo Centric's plastic recycling business</t>
    <phoneticPr fontId="1" type="noConversion"/>
  </si>
  <si>
    <t>-</t>
    <phoneticPr fontId="1" type="noConversion"/>
  </si>
  <si>
    <t>SK Earthon participates in national initiative to identify CO₂ storage sites within Korean seas
SK On cooperates with domestic and foreign companies to advance the intelligence of battery production equipment</t>
    <phoneticPr fontId="1" type="noConversion"/>
  </si>
  <si>
    <t>[CES 2024] Overview: SK, on the journey to inspire happiness</t>
    <phoneticPr fontId="1" type="noConversion"/>
  </si>
  <si>
    <t>-</t>
    <phoneticPr fontId="1" type="noConversion"/>
  </si>
  <si>
    <t>SK Innovation CEO Park Sang-kyu emphasizes survival and competitiveness to drive sustainable growth in 2024 New Year’s message</t>
    <phoneticPr fontId="1" type="noConversion"/>
  </si>
  <si>
    <t>-</t>
    <phoneticPr fontId="1" type="noConversion"/>
  </si>
  <si>
    <t>[CES 2024] Happy Elephant in Wonderland</t>
    <phoneticPr fontId="1" type="noConversion"/>
  </si>
  <si>
    <t>SK On makes presence at CES for two consecutive years, boasting EV battery technologie
[CES 2024] SK showcases world-class AI and clean technologies</t>
    <phoneticPr fontId="1" type="noConversion"/>
  </si>
  <si>
    <t>-</t>
    <phoneticPr fontId="1" type="noConversion"/>
  </si>
  <si>
    <t>[CES 2024] SK Wonderland inspiring happiness through Net Zero (by Sierra Tiller-Davis, SK Innovation Young Ambassador)</t>
    <phoneticPr fontId="1" type="noConversion"/>
  </si>
  <si>
    <t>[CES 2024] The future of plastics recycling premiered by SK (by Nicole Rossi and Brian Scott, SK Innovation Young Ambassadors)
Chey Jae-won, Executive Vice Chairman of SK Group, says SK On has made considerable progress in cylindrical battery development and completed the development of prismatic battery</t>
    <phoneticPr fontId="1" type="noConversion"/>
  </si>
  <si>
    <t>-</t>
    <phoneticPr fontId="1" type="noConversion"/>
  </si>
  <si>
    <t>[CES 2024] SK Innovation’s pioneering role in shaping a carbon-less future in mobility (by Kathy Nguyen and Charles Koduru, SK Innovation Young Ambassadors)</t>
    <phoneticPr fontId="1" type="noConversion"/>
  </si>
  <si>
    <t>-</t>
    <phoneticPr fontId="1" type="noConversion"/>
  </si>
  <si>
    <t>SK On strengthens partnership with Solid Power to accelerate all-solid-state battery development</t>
    <phoneticPr fontId="1" type="noConversion"/>
  </si>
  <si>
    <t>Wasted heat that becomes heating energy for our homes! – SK Incheon Petrochem Process Heat Source Recovery Project</t>
    <phoneticPr fontId="1" type="noConversion"/>
  </si>
  <si>
    <t>-</t>
    <phoneticPr fontId="1" type="noConversion"/>
  </si>
  <si>
    <t>Immersion Cooling – the next-generation thermal management solution for the era of AI</t>
    <phoneticPr fontId="1" type="noConversion"/>
  </si>
  <si>
    <t>Hyundai Motor and SK Enmove drive the development of Next-Generation Vehicle Refrigerants to expand the thermal management market</t>
    <phoneticPr fontId="1" type="noConversion"/>
  </si>
  <si>
    <t>연간 누적 총합
(2024-01-01~)</t>
    <phoneticPr fontId="1" type="noConversion"/>
  </si>
  <si>
    <t>2022 연간 누적 총합
(2022-01-01~2022-12-31)</t>
    <phoneticPr fontId="1" type="noConversion"/>
  </si>
  <si>
    <t>2023 연간 누적 총합
(2023-01-01~2023-12-31)
*부산 광고 포함 수치</t>
    <phoneticPr fontId="1" type="noConversion"/>
  </si>
  <si>
    <t>2023 연간 누적 총합
(2023-01-01~2023-12-31)
*부산 광고 제외 수치</t>
    <phoneticPr fontId="1" type="noConversion"/>
  </si>
  <si>
    <r>
      <t xml:space="preserve">누적 총합
</t>
    </r>
    <r>
      <rPr>
        <b/>
        <sz val="9"/>
        <color theme="1"/>
        <rFont val="맑은 고딕"/>
        <family val="3"/>
        <charset val="129"/>
      </rPr>
      <t>(2020.6.10~2023-12-31)</t>
    </r>
    <phoneticPr fontId="1" type="noConversion"/>
  </si>
  <si>
    <t>[Oillusion] Dinosaur fossils turned into oil? Who told you that?</t>
    <phoneticPr fontId="1" type="noConversion"/>
  </si>
  <si>
    <t>[SK Innovation’s 2023 Financial Results] Recording sales of KRW 77.29 trillion and operating profit of KRW 1.9 trillion</t>
    <phoneticPr fontId="1" type="noConversion"/>
  </si>
  <si>
    <t>-</t>
    <phoneticPr fontId="1" type="noConversion"/>
  </si>
  <si>
    <t>-</t>
    <phoneticPr fontId="1" type="noConversion"/>
  </si>
  <si>
    <t>SK On signs agreement with Westwater Resources for natural graphite
Waterproof banknotes and books, are you using them?</t>
    <phoneticPr fontId="1" type="noConversion"/>
  </si>
  <si>
    <t>Understanding recycling symbols – Are you recycling plastic products properly?</t>
    <phoneticPr fontId="1" type="noConversion"/>
  </si>
  <si>
    <t>How refrigerants work in cooling and heating systems
SK Energy collaborates with PTC Korea to go global with Smart Plant Solutions</t>
    <phoneticPr fontId="1" type="noConversion"/>
  </si>
  <si>
    <t>SK Enmove collaborates with Iceotope and SK Telecom to accelerate its foray into the data center liquid cooling market</t>
    <phoneticPr fontId="1" type="noConversion"/>
  </si>
  <si>
    <t>SK On to unveil upgraded fast-charging solutions at InterBattery 2024</t>
    <phoneticPr fontId="1" type="noConversion"/>
  </si>
  <si>
    <t>-</t>
    <phoneticPr fontId="1" type="noConversion"/>
  </si>
  <si>
    <t>[Secondary Batteries Quick Note] ① What are secondary batteries?</t>
    <phoneticPr fontId="1" type="noConversion"/>
  </si>
  <si>
    <t>[Oillusion] The Black Gold isn’t just black</t>
    <phoneticPr fontId="1" type="noConversion"/>
  </si>
  <si>
    <t>[Secondary Batteries Quick Note] ② What are all-solid-state batteries?</t>
    <phoneticPr fontId="1" type="noConversion"/>
  </si>
  <si>
    <t>-</t>
    <phoneticPr fontId="1" type="noConversion"/>
  </si>
  <si>
    <t>Kim Cheol-jung, CEO of SK IE Technology, says “New orders secure a foundation for mid-to-long term growth”</t>
    <phoneticPr fontId="1" type="noConversion"/>
  </si>
  <si>
    <t>SK On and Ferrari to lead innovation in battery cell technology</t>
    <phoneticPr fontId="1" type="noConversion"/>
  </si>
  <si>
    <t>SK Innovation holds the 17th Annual General Meeting of Shareholders and Board of Directors Meeting, appointing Park Sang-kyu as new Executive Director</t>
    <phoneticPr fontId="1" type="noConversion"/>
  </si>
  <si>
    <t>-</t>
    <phoneticPr fontId="1" type="noConversion"/>
  </si>
  <si>
    <t>Soon EVs will be the only vehicles purchased by lower mainstream buyers (by James Carter)</t>
    <phoneticPr fontId="1" type="noConversion"/>
  </si>
  <si>
    <r>
      <t xml:space="preserve">누적 총합
</t>
    </r>
    <r>
      <rPr>
        <b/>
        <sz val="10"/>
        <color theme="1"/>
        <rFont val="맑은 고딕"/>
        <family val="3"/>
        <charset val="129"/>
      </rPr>
      <t>(2020.6.10~)</t>
    </r>
  </si>
  <si>
    <t>[Oillusion] A refinery’s pipeline that is equivalent to a round trip between the Earth and the Moon</t>
    <phoneticPr fontId="1" type="noConversion"/>
  </si>
  <si>
    <t>UV(mobile)</t>
    <phoneticPr fontId="1" type="noConversion"/>
  </si>
  <si>
    <t>PV(mobile)</t>
    <phoneticPr fontId="1" type="noConversion"/>
  </si>
  <si>
    <t>PV(PC)</t>
    <phoneticPr fontId="1" type="noConversion"/>
  </si>
  <si>
    <t>PV(GA)</t>
    <phoneticPr fontId="1" type="noConversion"/>
  </si>
  <si>
    <t>UV(PC)</t>
    <phoneticPr fontId="1" type="noConversion"/>
  </si>
  <si>
    <t>UV(GA)</t>
    <phoneticPr fontId="1" type="noConversion"/>
  </si>
  <si>
    <t>SK On cooperates with Siemens Digital Industries Software to establish a smart factory system</t>
    <phoneticPr fontId="1" type="noConversion"/>
  </si>
  <si>
    <t>SK Innovation CEO Park Sang-kyu, “We will achieve greater results by reviewing our portfolios”</t>
    <phoneticPr fontId="1" type="noConversion"/>
  </si>
  <si>
    <t>-</t>
    <phoneticPr fontId="1" type="noConversion"/>
  </si>
  <si>
    <t>SK Geo Centric to showcase advanced high value-added new materials at Chinaplas 2024</t>
    <phoneticPr fontId="1" type="noConversion"/>
  </si>
  <si>
    <t>-</t>
    <phoneticPr fontId="1" type="noConversion"/>
  </si>
  <si>
    <t>-</t>
    <phoneticPr fontId="1" type="noConversion"/>
  </si>
  <si>
    <t>월</t>
    <phoneticPr fontId="1" type="noConversion"/>
  </si>
  <si>
    <t>- SK On´s cobalt-free battery wins Bronze at 2024 Edison Awards
- SK Geo Centric secures technology for PLA that reduces costs and byproducts</t>
    <phoneticPr fontId="1" type="noConversion"/>
  </si>
  <si>
    <t>-</t>
    <phoneticPr fontId="1" type="noConversion"/>
  </si>
  <si>
    <t>[Battery Explorer] ① The history of battery – From dream to reality</t>
    <phoneticPr fontId="1" type="noConversion"/>
  </si>
  <si>
    <t>SK Innovation’s Q1 2024 Financial Results</t>
    <phoneticPr fontId="1" type="noConversion"/>
  </si>
  <si>
    <t>Turnout Gear, the special suit that protects firefighters from flames</t>
    <phoneticPr fontId="1" type="noConversion"/>
  </si>
  <si>
    <t>[Oillusion] Are we running out of oil in the next 50 years?</t>
    <phoneticPr fontId="1" type="noConversion"/>
  </si>
  <si>
    <t>`</t>
    <phoneticPr fontId="1" type="noConversion"/>
  </si>
  <si>
    <t>[SKinno Tech] Aviation Fuel</t>
    <phoneticPr fontId="1" type="noConversion"/>
  </si>
  <si>
    <t>[Energy Tidbits] Petroleum was a key ingredient in ancient mummification?</t>
    <phoneticPr fontId="1" type="noConversion"/>
  </si>
  <si>
    <t>[Recap] SK Innovation affiliates’ volunteer activities in H1 2024 “Stand together, make it better!” – Consistent efforts for big changes</t>
    <phoneticPr fontId="1" type="noConversion"/>
  </si>
  <si>
    <t>-</t>
    <phoneticPr fontId="1" type="noConversion"/>
  </si>
  <si>
    <t>The Great Music Festival in Hungary: “Breaking boundaries and discovering new abilities through music”
SK On develops polymer electrolytes for lithium metal batteries</t>
    <phoneticPr fontId="1" type="noConversion"/>
  </si>
  <si>
    <t>A rooftop garden? A tennis court? Why are most rooftops in Korea green?</t>
    <phoneticPr fontId="1" type="noConversion"/>
  </si>
  <si>
    <t>-</t>
    <phoneticPr fontId="1" type="noConversion"/>
  </si>
  <si>
    <t>SK On signs MOU with ExxonMobil for lithium offtake in U.S.</t>
    <phoneticPr fontId="1" type="noConversion"/>
  </si>
  <si>
    <t>-</t>
    <phoneticPr fontId="1" type="noConversion"/>
  </si>
  <si>
    <t>[Energy Tidbits] From “Light and Salt” to "Light and Petroleum,” discovering the secrets behind “treasure hunts” through the evolution of drilling techniques</t>
    <phoneticPr fontId="1" type="noConversion"/>
  </si>
  <si>
    <t>SK On recognized as “best supplier” by Ferrari</t>
    <phoneticPr fontId="1" type="noConversion"/>
  </si>
  <si>
    <t>World’s first* supply chain established for more sustainable polyester fiber based on CO2-derived material as well as renewable and bio-based materials</t>
    <phoneticPr fontId="1" type="noConversion"/>
  </si>
  <si>
    <t>Why the future of transportation in the US remains battery electric (by James Carter)</t>
    <phoneticPr fontId="1" type="noConversion"/>
  </si>
  <si>
    <t>SK Innovation's MSCI ESG rating upgraded to AA, recognized as a global leader</t>
    <phoneticPr fontId="1" type="noConversion"/>
  </si>
  <si>
    <t>[Battery Explorer] ② The 4 key components of a secondary battery</t>
    <phoneticPr fontId="1" type="noConversion"/>
  </si>
  <si>
    <t>SK Innovation to Explore Future Energy Growth Strategies at Global Forum in the U.S.</t>
    <phoneticPr fontId="1" type="noConversion"/>
  </si>
  <si>
    <t>-</t>
    <phoneticPr fontId="1" type="noConversion"/>
  </si>
  <si>
    <t>[Interview] “Growing together with social enterprises through pro bono,” stories shared by SK Innovation CSR manager</t>
    <phoneticPr fontId="1" type="noConversion"/>
  </si>
  <si>
    <t>SK Innovation and SK E&amp;S announce merger, forming Asia-Pacific’s largest private energy company with assets of KRW 100 trillion</t>
    <phoneticPr fontId="1" type="noConversion"/>
  </si>
  <si>
    <t>-</t>
    <phoneticPr fontId="1" type="noConversion"/>
  </si>
  <si>
    <t>-</t>
    <phoneticPr fontId="1" type="noConversion"/>
  </si>
  <si>
    <t>“Faster, Higher, Stronger!” - Discover the secrets of high-tech sports gear in Paris!</t>
    <phoneticPr fontId="1" type="noConversion"/>
  </si>
  <si>
    <t>-</t>
    <phoneticPr fontId="1" type="noConversion"/>
  </si>
  <si>
    <t>-</t>
    <phoneticPr fontId="1" type="noConversion"/>
  </si>
  <si>
    <t>-</t>
    <phoneticPr fontId="1" type="noConversion"/>
  </si>
  <si>
    <t>[SK Innovation’s Q2 2024 Financial Results] Recording revenue of KRW 18.8 trillion and operating loss of KRW 45.8 billion</t>
    <phoneticPr fontId="1" type="noConversion"/>
  </si>
  <si>
    <t>-</t>
    <phoneticPr fontId="1" type="noConversion"/>
  </si>
  <si>
    <t>-</t>
    <phoneticPr fontId="1" type="noConversion"/>
  </si>
  <si>
    <t>[Daily Drop] Umbrellas: The petrochemical marvels that shield you from both rain and sun</t>
    <phoneticPr fontId="1" type="noConversion"/>
  </si>
  <si>
    <t>-Unveil the wonders of starry summer nights with a telescope
-SK Earthon secures carbon storage exploration rights in Australia, boosting resource development and clean energy
-SK Geo Centric establishes strategic partnership in Sustainable Packaging Materials value chain</t>
    <phoneticPr fontId="1" type="noConversion"/>
  </si>
  <si>
    <t>[Daily Drop] Suitcases: Your reliable travel companions packed with petrochemicals</t>
    <phoneticPr fontId="1" type="noConversion"/>
  </si>
  <si>
    <t>Leading global proxy advisory agencies back the merger of SK Innovation and SK E&amp;S</t>
    <phoneticPr fontId="1" type="noConversion"/>
  </si>
  <si>
    <t>[Energy Tidbits] How kerosene that once illuminated the night now powers giant airplanes
SK Innovation enhances shareholder communication ahead of merger with SK E&amp;S</t>
    <phoneticPr fontId="1" type="noConversion"/>
  </si>
  <si>
    <t>SK Innovation and SK E&amp;S merger approved with resounding support, launching Asia-Pacific's largest private energy firm at KRW 100 trillion</t>
    <phoneticPr fontId="1" type="noConversion"/>
  </si>
  <si>
    <t>"Safety first!" - Meet SK Enterm Maritime Safety Officers, the heroes of port safety</t>
    <phoneticPr fontId="1" type="noConversion"/>
  </si>
  <si>
    <t>Yellowed phone cases and faded chairs, are they really on us?</t>
    <phoneticPr fontId="1" type="noConversion"/>
  </si>
  <si>
    <t>SK Earthon secures operatorship of Ketapu Cluster off the coast of Sarawak, Malaysia, expanding operations in Southeast Asia</t>
    <phoneticPr fontId="1" type="noConversion"/>
  </si>
  <si>
    <r>
      <t>Shifts and shutters: How Łukasz Grudzie</t>
    </r>
    <r>
      <rPr>
        <sz val="11"/>
        <color theme="1"/>
        <rFont val="Calibri"/>
        <family val="3"/>
        <charset val="238"/>
      </rPr>
      <t>ń</t>
    </r>
    <r>
      <rPr>
        <sz val="11"/>
        <color theme="1"/>
        <rFont val="맑은 고딕"/>
        <family val="3"/>
        <charset val="129"/>
        <scheme val="minor"/>
      </rPr>
      <t xml:space="preserve"> balances work at SKBMP with his love for dog photography</t>
    </r>
    <phoneticPr fontId="1" type="noConversion"/>
  </si>
  <si>
    <t>SK Energy to start sustainable aviation fuel (SAF) commercial production</t>
    <phoneticPr fontId="1" type="noConversion"/>
  </si>
  <si>
    <t>-</t>
    <phoneticPr fontId="1" type="noConversion"/>
  </si>
  <si>
    <t>SK Enmove earns Gold rating in prestigious EcoVadis ESG assessment</t>
    <phoneticPr fontId="1" type="noConversion"/>
  </si>
  <si>
    <t>[SKinno Tech] Asphalt</t>
    <phoneticPr fontId="1" type="noConversion"/>
  </si>
  <si>
    <t>A heartfelt journey with “Wish Makers”: Turning dreams and hope into reality</t>
    <phoneticPr fontId="1" type="noConversion"/>
  </si>
  <si>
    <t>SK Ulsan Complex, home to Korea’s largest refinery and chemical plants, transforms with AI and digital transformation</t>
    <phoneticPr fontId="1" type="noConversion"/>
  </si>
  <si>
    <t>SK Innovation – SK IE Technology develop next-generation low-cost, high-performance membranes for carbon capture</t>
    <phoneticPr fontId="1" type="noConversion"/>
  </si>
  <si>
    <t>SK Enmove partners with Chile's SQM to secure iodine supply for next-generation automotive refrigerants</t>
    <phoneticPr fontId="1" type="noConversion"/>
  </si>
  <si>
    <t>[Battery Explorer] ③ Applications and form factors of secondary batteries</t>
    <phoneticPr fontId="1" type="noConversion"/>
  </si>
  <si>
    <t>SK Enmove unveils new ZIC global advertisement showcasing “optimized engine oil for urban driving conditions”</t>
    <phoneticPr fontId="1" type="noConversion"/>
  </si>
  <si>
    <t>[Daily Drop] Art Supplies: The hidden magic of petrochemicals in art supplies</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</si>
</sst>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1" formatCode="_-* #,##0_-;\-* #,##0_-;_-* &quot;-&quot;_-;_-@_-"/>
    <numFmt numFmtId="176" formatCode="_-* #,##0_-;\-* #,##0_-;_-* &quot;-&quot;_-;_-@"/>
    <numFmt numFmtId="177" formatCode="#,##0_ "/>
    <numFmt numFmtId="178" formatCode="0_);[Red]\(0\)"/>
    <numFmt numFmtId="179" formatCode="yyyy\-mm\-dd;@"/>
    <numFmt numFmtId="180" formatCode="0_ "/>
  </numFmts>
  <fonts count="38">
    <font>
      <sz val="11"/>
      <color theme="1"/>
      <name val="맑은 고딕"/>
      <family val="2"/>
      <charset val="129"/>
      <scheme val="minor"/>
    </font>
    <font>
      <sz val="8"/>
      <name val="맑은 고딕"/>
      <family val="2"/>
      <charset val="129"/>
      <scheme val="minor"/>
    </font>
    <font>
      <sz val="11"/>
      <color theme="1"/>
      <name val="Calibri"/>
      <family val="2"/>
    </font>
    <font>
      <sz val="11"/>
      <name val="맑은 고딕"/>
      <family val="2"/>
      <charset val="129"/>
      <scheme val="minor"/>
    </font>
    <font>
      <sz val="11"/>
      <color rgb="FFFF0000"/>
      <name val="맑은 고딕"/>
      <family val="2"/>
      <charset val="129"/>
      <scheme val="minor"/>
    </font>
    <font>
      <sz val="11"/>
      <color theme="1"/>
      <name val="맑은 고딕"/>
      <family val="3"/>
      <charset val="129"/>
      <scheme val="minor"/>
    </font>
    <font>
      <sz val="11"/>
      <name val="맑은 고딕"/>
      <family val="3"/>
      <charset val="129"/>
      <scheme val="minor"/>
    </font>
    <font>
      <sz val="11"/>
      <color theme="1"/>
      <name val="맑은 고딕"/>
      <family val="2"/>
      <charset val="129"/>
      <scheme val="minor"/>
    </font>
    <font>
      <b/>
      <sz val="14"/>
      <color theme="0"/>
      <name val="맑은 고딕"/>
      <family val="3"/>
      <charset val="129"/>
      <scheme val="minor"/>
    </font>
    <font>
      <b/>
      <sz val="11"/>
      <color rgb="FFFF0000"/>
      <name val="맑은 고딕"/>
      <family val="3"/>
      <charset val="129"/>
    </font>
    <font>
      <sz val="11"/>
      <name val="맑은 고딕"/>
      <family val="3"/>
      <charset val="129"/>
    </font>
    <font>
      <sz val="11"/>
      <color rgb="FFFF0000"/>
      <name val="맑은 고딕"/>
      <family val="3"/>
      <charset val="129"/>
    </font>
    <font>
      <b/>
      <sz val="11"/>
      <color theme="0"/>
      <name val="맑은 고딕"/>
      <family val="3"/>
      <charset val="129"/>
    </font>
    <font>
      <sz val="11"/>
      <color theme="1"/>
      <name val="맑은 고딕"/>
      <family val="3"/>
      <charset val="129"/>
    </font>
    <font>
      <b/>
      <sz val="10"/>
      <color theme="1"/>
      <name val="맑은 고딕"/>
      <family val="3"/>
      <charset val="129"/>
    </font>
    <font>
      <b/>
      <sz val="9"/>
      <color theme="1"/>
      <name val="맑은 고딕"/>
      <family val="3"/>
      <charset val="129"/>
    </font>
    <font>
      <b/>
      <sz val="11"/>
      <color theme="1"/>
      <name val="맑은 고딕"/>
      <family val="3"/>
      <charset val="129"/>
    </font>
    <font>
      <sz val="10"/>
      <color theme="1"/>
      <name val="맑은 고딕"/>
      <family val="3"/>
      <charset val="129"/>
    </font>
    <font>
      <b/>
      <sz val="11"/>
      <color rgb="FFFF0000"/>
      <name val="맑은 고딕"/>
      <family val="3"/>
      <charset val="129"/>
      <scheme val="minor"/>
    </font>
    <font>
      <b/>
      <sz val="10"/>
      <color theme="1"/>
      <name val="맑은 고딕"/>
      <family val="2"/>
      <charset val="129"/>
    </font>
    <font>
      <sz val="10"/>
      <name val="맑은 고딕"/>
      <family val="3"/>
      <charset val="129"/>
    </font>
    <font>
      <sz val="10"/>
      <color rgb="FFFF0000"/>
      <name val="맑은 고딕"/>
      <family val="3"/>
      <charset val="129"/>
    </font>
    <font>
      <sz val="10"/>
      <color theme="1"/>
      <name val="맑은 고딕"/>
      <family val="3"/>
      <charset val="129"/>
      <scheme val="minor"/>
    </font>
    <font>
      <sz val="10"/>
      <name val="맑은 고딕"/>
      <family val="3"/>
      <charset val="129"/>
      <scheme val="minor"/>
    </font>
    <font>
      <sz val="10"/>
      <color rgb="FFFF0000"/>
      <name val="맑은 고딕"/>
      <family val="3"/>
      <charset val="129"/>
      <scheme val="minor"/>
    </font>
    <font>
      <b/>
      <sz val="10"/>
      <color rgb="FFFF0000"/>
      <name val="맑은 고딕"/>
      <family val="3"/>
      <charset val="129"/>
    </font>
    <font>
      <b/>
      <sz val="10"/>
      <color rgb="FFFF0000"/>
      <name val="맑은 고딕"/>
      <family val="3"/>
      <charset val="129"/>
      <scheme val="minor"/>
    </font>
    <font>
      <b/>
      <sz val="10"/>
      <color rgb="FFC00000"/>
      <name val="맑은 고딕"/>
      <family val="3"/>
      <charset val="129"/>
    </font>
    <font>
      <b/>
      <sz val="10"/>
      <name val="맑은 고딕"/>
      <family val="3"/>
      <charset val="129"/>
    </font>
    <font>
      <b/>
      <sz val="9"/>
      <color theme="0"/>
      <name val="맑은 고딕"/>
      <family val="3"/>
      <charset val="129"/>
    </font>
    <font>
      <sz val="10"/>
      <color theme="1"/>
      <name val="맑은 고딕"/>
      <family val="2"/>
      <charset val="129"/>
      <scheme val="minor"/>
    </font>
    <font>
      <sz val="9"/>
      <color theme="1"/>
      <name val="맑은 고딕"/>
      <family val="2"/>
      <charset val="129"/>
      <scheme val="minor"/>
    </font>
    <font>
      <sz val="10"/>
      <color theme="1"/>
      <name val="맑은 고딕"/>
      <family val="2"/>
      <charset val="129"/>
    </font>
    <font>
      <b/>
      <sz val="11"/>
      <color rgb="FFC00000"/>
      <name val="맑은 고딕"/>
      <family val="3"/>
      <charset val="129"/>
      <scheme val="minor"/>
    </font>
    <font>
      <b/>
      <sz val="10"/>
      <color rgb="FFC00000"/>
      <name val="맑은 고딕"/>
      <family val="2"/>
      <charset val="129"/>
    </font>
    <font>
      <sz val="10"/>
      <color theme="1"/>
      <name val="맑은 고딕 (본문)"/>
      <family val="3"/>
      <charset val="129"/>
    </font>
    <font>
      <sz val="11"/>
      <color theme="1"/>
      <name val="맑은 고딕 (본문)"/>
      <family val="3"/>
      <charset val="129"/>
    </font>
    <font>
      <sz val="11"/>
      <color theme="1"/>
      <name val="Calibri"/>
      <family val="3"/>
      <charset val="238"/>
    </font>
  </fonts>
  <fills count="11">
    <fill>
      <patternFill patternType="none"/>
    </fill>
    <fill>
      <patternFill patternType="gray125"/>
    </fill>
    <fill>
      <patternFill patternType="solid">
        <fgColor theme="0"/>
        <bgColor rgb="FFD8D8D8"/>
      </patternFill>
    </fill>
    <fill>
      <patternFill patternType="solid">
        <fgColor theme="0"/>
        <bgColor rgb="FFD9D9D9"/>
      </patternFill>
    </fill>
    <fill>
      <patternFill patternType="solid">
        <fgColor theme="0"/>
        <bgColor indexed="64"/>
      </patternFill>
    </fill>
    <fill>
      <patternFill patternType="solid">
        <fgColor theme="0" tint="-4.9989318521683403E-2"/>
        <bgColor indexed="64"/>
      </patternFill>
    </fill>
    <fill>
      <patternFill patternType="solid">
        <fgColor theme="0" tint="-4.9989318521683403E-2"/>
        <bgColor rgb="FFD9D9D9"/>
      </patternFill>
    </fill>
    <fill>
      <patternFill patternType="solid">
        <fgColor rgb="FF1ED905"/>
        <bgColor indexed="64"/>
      </patternFill>
    </fill>
    <fill>
      <patternFill patternType="solid">
        <fgColor rgb="FF1ED905"/>
        <bgColor rgb="FFD8D8D8"/>
      </patternFill>
    </fill>
    <fill>
      <patternFill patternType="solid">
        <fgColor rgb="FF1ED905"/>
        <bgColor rgb="FF548135"/>
      </patternFill>
    </fill>
    <fill>
      <patternFill patternType="solid">
        <fgColor rgb="FF1ED905"/>
        <bgColor rgb="FFD9D9D9"/>
      </patternFill>
    </fill>
  </fills>
  <borders count="27">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style="thin">
        <color rgb="FF000000"/>
      </left>
      <right/>
      <top style="thin">
        <color rgb="FF000000"/>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ck">
        <color indexed="64"/>
      </left>
      <right/>
      <top style="thick">
        <color indexed="64"/>
      </top>
      <bottom/>
      <diagonal/>
    </border>
    <border>
      <left/>
      <right/>
      <top style="thick">
        <color indexed="64"/>
      </top>
      <bottom/>
      <diagonal/>
    </border>
    <border>
      <left/>
      <right style="thick">
        <color indexed="64"/>
      </right>
      <top style="thick">
        <color indexed="64"/>
      </top>
      <bottom/>
      <diagonal/>
    </border>
    <border>
      <left style="thick">
        <color indexed="64"/>
      </left>
      <right/>
      <top/>
      <bottom style="thick">
        <color indexed="64"/>
      </bottom>
      <diagonal/>
    </border>
    <border>
      <left/>
      <right/>
      <top/>
      <bottom style="thick">
        <color indexed="64"/>
      </bottom>
      <diagonal/>
    </border>
    <border>
      <left/>
      <right style="thick">
        <color indexed="64"/>
      </right>
      <top/>
      <bottom style="thick">
        <color indexed="64"/>
      </bottom>
      <diagonal/>
    </border>
    <border>
      <left style="thin">
        <color indexed="64"/>
      </left>
      <right style="thin">
        <color indexed="64"/>
      </right>
      <top style="thin">
        <color indexed="64"/>
      </top>
      <bottom style="medium">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style="thin">
        <color indexed="64"/>
      </top>
      <bottom style="medium">
        <color indexed="64"/>
      </bottom>
      <diagonal/>
    </border>
    <border>
      <left/>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style="medium">
        <color indexed="64"/>
      </bottom>
      <diagonal/>
    </border>
    <border>
      <left style="thin">
        <color indexed="64"/>
      </left>
      <right/>
      <top style="thin">
        <color indexed="64"/>
      </top>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s>
  <cellStyleXfs count="2">
    <xf numFmtId="0" fontId="0" fillId="0" borderId="0">
      <alignment vertical="center"/>
    </xf>
    <xf numFmtId="41" fontId="7" fillId="0" borderId="0" applyFont="0" applyFill="0" applyBorder="0" applyAlignment="0" applyProtection="0">
      <alignment vertical="center"/>
    </xf>
  </cellStyleXfs>
  <cellXfs count="298">
    <xf numFmtId="0" fontId="0" fillId="0" borderId="0" xfId="0">
      <alignment vertical="center"/>
    </xf>
    <xf numFmtId="14" fontId="0" fillId="0" borderId="0" xfId="0" applyNumberFormat="1" applyAlignment="1">
      <alignment horizontal="center" vertical="center"/>
    </xf>
    <xf numFmtId="0" fontId="3" fillId="0" borderId="0" xfId="0" applyFont="1">
      <alignment vertical="center"/>
    </xf>
    <xf numFmtId="0" fontId="4" fillId="0" borderId="0" xfId="0" applyFont="1">
      <alignment vertical="center"/>
    </xf>
    <xf numFmtId="0" fontId="0" fillId="0" borderId="1" xfId="0" applyBorder="1">
      <alignment vertical="center"/>
    </xf>
    <xf numFmtId="0" fontId="6" fillId="0" borderId="0" xfId="0" applyFont="1">
      <alignment vertical="center"/>
    </xf>
    <xf numFmtId="0" fontId="5" fillId="0" borderId="0" xfId="0" applyFont="1">
      <alignment vertical="center"/>
    </xf>
    <xf numFmtId="41" fontId="0" fillId="4" borderId="0" xfId="1" applyFont="1" applyFill="1" applyAlignment="1">
      <alignment horizontal="center" vertical="center"/>
    </xf>
    <xf numFmtId="0" fontId="0" fillId="0" borderId="0" xfId="0" applyAlignment="1">
      <alignment horizontal="center" vertical="center"/>
    </xf>
    <xf numFmtId="0" fontId="5" fillId="4" borderId="0" xfId="0" applyFont="1" applyFill="1">
      <alignment vertical="center"/>
    </xf>
    <xf numFmtId="1" fontId="0" fillId="0" borderId="0" xfId="0" applyNumberFormat="1">
      <alignment vertical="center"/>
    </xf>
    <xf numFmtId="0" fontId="10" fillId="0" borderId="1" xfId="0" applyFont="1" applyBorder="1" applyAlignment="1">
      <alignment vertical="center" wrapText="1"/>
    </xf>
    <xf numFmtId="0" fontId="10" fillId="0" borderId="9" xfId="0" applyFont="1" applyBorder="1" applyAlignment="1">
      <alignment vertical="center" wrapText="1"/>
    </xf>
    <xf numFmtId="0" fontId="13" fillId="0" borderId="0" xfId="0" applyFont="1">
      <alignment vertical="center"/>
    </xf>
    <xf numFmtId="176" fontId="12" fillId="10" borderId="1" xfId="0" applyNumberFormat="1" applyFont="1" applyFill="1" applyBorder="1" applyAlignment="1">
      <alignment horizontal="center" vertical="center"/>
    </xf>
    <xf numFmtId="176" fontId="12" fillId="10" borderId="3" xfId="0" applyNumberFormat="1" applyFont="1" applyFill="1" applyBorder="1" applyAlignment="1">
      <alignment horizontal="center" vertical="center"/>
    </xf>
    <xf numFmtId="177" fontId="16" fillId="6" borderId="17" xfId="0" applyNumberFormat="1" applyFont="1" applyFill="1" applyBorder="1" applyAlignment="1">
      <alignment horizontal="center" vertical="center"/>
    </xf>
    <xf numFmtId="177" fontId="16" fillId="6" borderId="17" xfId="1" applyNumberFormat="1" applyFont="1" applyFill="1" applyBorder="1" applyAlignment="1">
      <alignment horizontal="center" vertical="center"/>
    </xf>
    <xf numFmtId="176" fontId="10" fillId="6" borderId="17" xfId="0" quotePrefix="1" applyNumberFormat="1" applyFont="1" applyFill="1" applyBorder="1" applyAlignment="1">
      <alignment horizontal="center" vertical="center"/>
    </xf>
    <xf numFmtId="0" fontId="11" fillId="0" borderId="0" xfId="0" applyFont="1" applyAlignment="1">
      <alignment horizontal="center" vertical="center"/>
    </xf>
    <xf numFmtId="14" fontId="13" fillId="0" borderId="0" xfId="0" applyNumberFormat="1" applyFont="1">
      <alignment vertical="center"/>
    </xf>
    <xf numFmtId="177" fontId="13" fillId="6" borderId="9" xfId="0" applyNumberFormat="1" applyFont="1" applyFill="1" applyBorder="1" applyAlignment="1">
      <alignment horizontal="center" vertical="center"/>
    </xf>
    <xf numFmtId="177" fontId="13" fillId="6" borderId="9" xfId="0" applyNumberFormat="1" applyFont="1" applyFill="1" applyBorder="1" applyAlignment="1">
      <alignment horizontal="center" vertical="center" wrapText="1"/>
    </xf>
    <xf numFmtId="177" fontId="13" fillId="6" borderId="10" xfId="0" applyNumberFormat="1" applyFont="1" applyFill="1" applyBorder="1" applyAlignment="1">
      <alignment horizontal="center" vertical="center"/>
    </xf>
    <xf numFmtId="177" fontId="13" fillId="6" borderId="9" xfId="1" applyNumberFormat="1" applyFont="1" applyFill="1" applyBorder="1" applyAlignment="1">
      <alignment horizontal="center" vertical="center"/>
    </xf>
    <xf numFmtId="176" fontId="10" fillId="6" borderId="9" xfId="0" quotePrefix="1" applyNumberFormat="1" applyFont="1" applyFill="1" applyBorder="1" applyAlignment="1">
      <alignment horizontal="center" vertical="center"/>
    </xf>
    <xf numFmtId="0" fontId="13" fillId="0" borderId="0" xfId="0" applyFont="1" applyAlignment="1">
      <alignment horizontal="center" vertical="center"/>
    </xf>
    <xf numFmtId="176" fontId="10" fillId="6" borderId="9" xfId="0" quotePrefix="1" applyNumberFormat="1" applyFont="1" applyFill="1" applyBorder="1">
      <alignment vertical="center"/>
    </xf>
    <xf numFmtId="178" fontId="11" fillId="4" borderId="0" xfId="0" applyNumberFormat="1" applyFont="1" applyFill="1" applyAlignment="1">
      <alignment horizontal="center" vertical="center"/>
    </xf>
    <xf numFmtId="0" fontId="13" fillId="4" borderId="0" xfId="0" applyFont="1" applyFill="1">
      <alignment vertical="center"/>
    </xf>
    <xf numFmtId="179" fontId="13" fillId="0" borderId="9" xfId="0" applyNumberFormat="1" applyFont="1" applyBorder="1" applyAlignment="1">
      <alignment horizontal="center" vertical="center"/>
    </xf>
    <xf numFmtId="0" fontId="13" fillId="2" borderId="9" xfId="0" applyFont="1" applyFill="1" applyBorder="1" applyAlignment="1">
      <alignment horizontal="center" vertical="center"/>
    </xf>
    <xf numFmtId="176" fontId="13" fillId="3" borderId="9" xfId="0" applyNumberFormat="1" applyFont="1" applyFill="1" applyBorder="1" applyAlignment="1">
      <alignment horizontal="center" vertical="center"/>
    </xf>
    <xf numFmtId="176" fontId="13" fillId="3" borderId="9" xfId="0" applyNumberFormat="1" applyFont="1" applyFill="1" applyBorder="1" applyAlignment="1">
      <alignment horizontal="center" vertical="center" wrapText="1"/>
    </xf>
    <xf numFmtId="176" fontId="13" fillId="3" borderId="10" xfId="0" applyNumberFormat="1" applyFont="1" applyFill="1" applyBorder="1" applyAlignment="1">
      <alignment horizontal="center" vertical="center"/>
    </xf>
    <xf numFmtId="41" fontId="13" fillId="3" borderId="10" xfId="1" applyFont="1" applyFill="1" applyBorder="1" applyAlignment="1">
      <alignment horizontal="center" vertical="center"/>
    </xf>
    <xf numFmtId="0" fontId="13" fillId="0" borderId="9" xfId="0" applyFont="1" applyBorder="1">
      <alignment vertical="center"/>
    </xf>
    <xf numFmtId="179" fontId="13" fillId="0" borderId="1" xfId="0" applyNumberFormat="1" applyFont="1" applyBorder="1" applyAlignment="1">
      <alignment horizontal="center" vertical="center"/>
    </xf>
    <xf numFmtId="0" fontId="13" fillId="2" borderId="1" xfId="0" applyFont="1" applyFill="1" applyBorder="1" applyAlignment="1">
      <alignment horizontal="center" vertical="center"/>
    </xf>
    <xf numFmtId="176" fontId="13" fillId="3" borderId="1" xfId="0" applyNumberFormat="1" applyFont="1" applyFill="1" applyBorder="1" applyAlignment="1">
      <alignment horizontal="center" vertical="center"/>
    </xf>
    <xf numFmtId="176" fontId="13" fillId="3" borderId="1" xfId="0" applyNumberFormat="1" applyFont="1" applyFill="1" applyBorder="1" applyAlignment="1">
      <alignment horizontal="center" vertical="center" wrapText="1"/>
    </xf>
    <xf numFmtId="176" fontId="13" fillId="3" borderId="3" xfId="0" applyNumberFormat="1" applyFont="1" applyFill="1" applyBorder="1" applyAlignment="1">
      <alignment horizontal="center" vertical="center"/>
    </xf>
    <xf numFmtId="41" fontId="13" fillId="3" borderId="3" xfId="1" applyFont="1" applyFill="1" applyBorder="1" applyAlignment="1">
      <alignment horizontal="center" vertical="center"/>
    </xf>
    <xf numFmtId="0" fontId="13" fillId="0" borderId="1" xfId="0" applyFont="1" applyBorder="1">
      <alignment vertical="center"/>
    </xf>
    <xf numFmtId="179" fontId="10" fillId="0" borderId="1" xfId="0" applyNumberFormat="1" applyFont="1" applyBorder="1" applyAlignment="1">
      <alignment horizontal="center" vertical="center"/>
    </xf>
    <xf numFmtId="0" fontId="10" fillId="2" borderId="1" xfId="0" applyFont="1" applyFill="1" applyBorder="1" applyAlignment="1">
      <alignment horizontal="center" vertical="center"/>
    </xf>
    <xf numFmtId="176" fontId="10" fillId="3" borderId="1" xfId="0" applyNumberFormat="1" applyFont="1" applyFill="1" applyBorder="1" applyAlignment="1">
      <alignment horizontal="center" vertical="center"/>
    </xf>
    <xf numFmtId="176" fontId="10" fillId="3" borderId="1" xfId="0" applyNumberFormat="1" applyFont="1" applyFill="1" applyBorder="1" applyAlignment="1">
      <alignment horizontal="center" vertical="center" wrapText="1"/>
    </xf>
    <xf numFmtId="176" fontId="10" fillId="3" borderId="3" xfId="0" applyNumberFormat="1" applyFont="1" applyFill="1" applyBorder="1" applyAlignment="1">
      <alignment horizontal="center" vertical="center"/>
    </xf>
    <xf numFmtId="41" fontId="10" fillId="3" borderId="3" xfId="1" applyFont="1" applyFill="1" applyBorder="1" applyAlignment="1">
      <alignment horizontal="center" vertical="center"/>
    </xf>
    <xf numFmtId="0" fontId="10" fillId="0" borderId="1" xfId="0" applyFont="1" applyBorder="1">
      <alignment vertical="center"/>
    </xf>
    <xf numFmtId="0" fontId="10" fillId="0" borderId="0" xfId="0" applyFont="1" applyAlignment="1">
      <alignment horizontal="center" vertical="center"/>
    </xf>
    <xf numFmtId="0" fontId="10" fillId="0" borderId="0" xfId="0" applyFont="1">
      <alignment vertical="center"/>
    </xf>
    <xf numFmtId="0" fontId="11" fillId="0" borderId="1" xfId="0" applyFont="1" applyBorder="1">
      <alignment vertical="center"/>
    </xf>
    <xf numFmtId="0" fontId="11" fillId="0" borderId="0" xfId="0" applyFont="1">
      <alignment vertical="center"/>
    </xf>
    <xf numFmtId="176" fontId="13" fillId="3" borderId="2" xfId="0" applyNumberFormat="1" applyFont="1" applyFill="1" applyBorder="1" applyAlignment="1">
      <alignment horizontal="center" vertical="center"/>
    </xf>
    <xf numFmtId="176" fontId="13" fillId="3" borderId="2" xfId="0" applyNumberFormat="1" applyFont="1" applyFill="1" applyBorder="1" applyAlignment="1">
      <alignment horizontal="center" vertical="center" wrapText="1"/>
    </xf>
    <xf numFmtId="176" fontId="13" fillId="3" borderId="7" xfId="0" applyNumberFormat="1" applyFont="1" applyFill="1" applyBorder="1" applyAlignment="1">
      <alignment horizontal="center" vertical="center"/>
    </xf>
    <xf numFmtId="41" fontId="13" fillId="3" borderId="1" xfId="1" applyFont="1" applyFill="1" applyBorder="1" applyAlignment="1">
      <alignment horizontal="center" vertical="center"/>
    </xf>
    <xf numFmtId="176" fontId="10" fillId="3" borderId="2" xfId="0" applyNumberFormat="1" applyFont="1" applyFill="1" applyBorder="1" applyAlignment="1">
      <alignment horizontal="center" vertical="center"/>
    </xf>
    <xf numFmtId="176" fontId="10" fillId="3" borderId="2" xfId="0" applyNumberFormat="1" applyFont="1" applyFill="1" applyBorder="1" applyAlignment="1">
      <alignment horizontal="center" vertical="center" wrapText="1"/>
    </xf>
    <xf numFmtId="176" fontId="10" fillId="3" borderId="7" xfId="0" applyNumberFormat="1" applyFont="1" applyFill="1" applyBorder="1" applyAlignment="1">
      <alignment horizontal="center" vertical="center"/>
    </xf>
    <xf numFmtId="41" fontId="10" fillId="3" borderId="1" xfId="1" applyFont="1" applyFill="1" applyBorder="1" applyAlignment="1">
      <alignment horizontal="center" vertical="center"/>
    </xf>
    <xf numFmtId="179" fontId="10" fillId="0" borderId="5" xfId="0" applyNumberFormat="1" applyFont="1" applyBorder="1" applyAlignment="1">
      <alignment horizontal="center" vertical="center"/>
    </xf>
    <xf numFmtId="0" fontId="10" fillId="2" borderId="5" xfId="0" applyFont="1" applyFill="1" applyBorder="1" applyAlignment="1">
      <alignment horizontal="center" vertical="center"/>
    </xf>
    <xf numFmtId="176" fontId="10" fillId="3" borderId="6" xfId="0" applyNumberFormat="1" applyFont="1" applyFill="1" applyBorder="1" applyAlignment="1">
      <alignment horizontal="center" vertical="center"/>
    </xf>
    <xf numFmtId="176" fontId="10" fillId="3" borderId="6" xfId="0" applyNumberFormat="1" applyFont="1" applyFill="1" applyBorder="1" applyAlignment="1">
      <alignment horizontal="center" vertical="center" wrapText="1"/>
    </xf>
    <xf numFmtId="176" fontId="10" fillId="3" borderId="8" xfId="0" applyNumberFormat="1" applyFont="1" applyFill="1" applyBorder="1" applyAlignment="1">
      <alignment horizontal="center" vertical="center"/>
    </xf>
    <xf numFmtId="0" fontId="10" fillId="0" borderId="1" xfId="0" applyFont="1" applyBorder="1" applyAlignment="1">
      <alignment horizontal="center" vertical="center"/>
    </xf>
    <xf numFmtId="0" fontId="10" fillId="0" borderId="1" xfId="0" applyFont="1" applyBorder="1" applyAlignment="1">
      <alignment horizontal="center" vertical="center" wrapText="1"/>
    </xf>
    <xf numFmtId="0" fontId="10" fillId="0" borderId="3" xfId="0" applyFont="1" applyBorder="1" applyAlignment="1">
      <alignment horizontal="center" vertical="center"/>
    </xf>
    <xf numFmtId="41" fontId="10" fillId="4" borderId="3" xfId="1" applyFont="1" applyFill="1" applyBorder="1" applyAlignment="1">
      <alignment horizontal="center" vertical="center"/>
    </xf>
    <xf numFmtId="0" fontId="13" fillId="0" borderId="1" xfId="0" applyFont="1" applyBorder="1" applyAlignment="1">
      <alignment horizontal="center" vertical="center"/>
    </xf>
    <xf numFmtId="0" fontId="13" fillId="0" borderId="1" xfId="0" applyFont="1" applyBorder="1" applyAlignment="1">
      <alignment horizontal="center" vertical="center" wrapText="1"/>
    </xf>
    <xf numFmtId="0" fontId="13" fillId="0" borderId="3" xfId="0" applyFont="1" applyBorder="1" applyAlignment="1">
      <alignment horizontal="center" vertical="center"/>
    </xf>
    <xf numFmtId="41" fontId="13" fillId="4" borderId="3" xfId="1" applyFont="1" applyFill="1" applyBorder="1" applyAlignment="1">
      <alignment horizontal="center" vertical="center"/>
    </xf>
    <xf numFmtId="179" fontId="11" fillId="0" borderId="1" xfId="0" applyNumberFormat="1" applyFont="1" applyBorder="1" applyAlignment="1">
      <alignment horizontal="center" vertical="center"/>
    </xf>
    <xf numFmtId="0" fontId="11" fillId="0" borderId="1" xfId="0" applyFont="1" applyBorder="1" applyAlignment="1">
      <alignment horizontal="center" vertical="center"/>
    </xf>
    <xf numFmtId="0" fontId="11" fillId="0" borderId="1" xfId="0" applyFont="1" applyBorder="1" applyAlignment="1">
      <alignment horizontal="center" vertical="center" wrapText="1"/>
    </xf>
    <xf numFmtId="0" fontId="11" fillId="0" borderId="3" xfId="0" applyFont="1" applyBorder="1" applyAlignment="1">
      <alignment horizontal="center" vertical="center"/>
    </xf>
    <xf numFmtId="41" fontId="11" fillId="4" borderId="3" xfId="1" applyFont="1" applyFill="1" applyBorder="1" applyAlignment="1">
      <alignment horizontal="center" vertical="center"/>
    </xf>
    <xf numFmtId="0" fontId="13" fillId="0" borderId="1" xfId="0" quotePrefix="1" applyFont="1" applyBorder="1" applyAlignment="1">
      <alignment horizontal="center" vertical="center"/>
    </xf>
    <xf numFmtId="0" fontId="13" fillId="0" borderId="1" xfId="0" applyFont="1" applyBorder="1" applyAlignment="1">
      <alignment horizontal="left" vertical="center" wrapText="1"/>
    </xf>
    <xf numFmtId="0" fontId="13" fillId="0" borderId="1" xfId="0" applyFont="1" applyBorder="1" applyAlignment="1">
      <alignment vertical="center" wrapText="1"/>
    </xf>
    <xf numFmtId="0" fontId="13" fillId="0" borderId="1" xfId="0" quotePrefix="1" applyFont="1" applyBorder="1" applyAlignment="1">
      <alignment vertical="center" wrapText="1"/>
    </xf>
    <xf numFmtId="0" fontId="10" fillId="0" borderId="1" xfId="0" quotePrefix="1" applyFont="1" applyBorder="1" applyAlignment="1">
      <alignment horizontal="center" vertical="center"/>
    </xf>
    <xf numFmtId="177" fontId="10" fillId="4" borderId="1" xfId="1" applyNumberFormat="1" applyFont="1" applyFill="1" applyBorder="1" applyAlignment="1">
      <alignment horizontal="left" vertical="center" wrapText="1"/>
    </xf>
    <xf numFmtId="177" fontId="10" fillId="4" borderId="1" xfId="1" applyNumberFormat="1" applyFont="1" applyFill="1" applyBorder="1" applyAlignment="1">
      <alignment horizontal="center" vertical="center" wrapText="1"/>
    </xf>
    <xf numFmtId="177" fontId="10" fillId="4" borderId="1" xfId="1" quotePrefix="1" applyNumberFormat="1" applyFont="1" applyFill="1" applyBorder="1" applyAlignment="1">
      <alignment horizontal="left" vertical="center" wrapText="1"/>
    </xf>
    <xf numFmtId="177" fontId="11" fillId="4" borderId="1" xfId="1" applyNumberFormat="1" applyFont="1" applyFill="1" applyBorder="1" applyAlignment="1">
      <alignment horizontal="center" vertical="center" wrapText="1"/>
    </xf>
    <xf numFmtId="0" fontId="10" fillId="0" borderId="1" xfId="0" applyFont="1" applyBorder="1" applyAlignment="1">
      <alignment horizontal="left" vertical="center" wrapText="1"/>
    </xf>
    <xf numFmtId="0" fontId="10" fillId="0" borderId="1" xfId="0" quotePrefix="1" applyFont="1" applyBorder="1" applyAlignment="1">
      <alignment vertical="center" wrapText="1"/>
    </xf>
    <xf numFmtId="0" fontId="10" fillId="0" borderId="1" xfId="0" quotePrefix="1" applyFont="1" applyBorder="1" applyAlignment="1">
      <alignment horizontal="center" vertical="center" wrapText="1"/>
    </xf>
    <xf numFmtId="0" fontId="10" fillId="0" borderId="1" xfId="0" quotePrefix="1" applyFont="1" applyBorder="1" applyAlignment="1">
      <alignment horizontal="left" vertical="center" wrapText="1"/>
    </xf>
    <xf numFmtId="0" fontId="10" fillId="0" borderId="1" xfId="0" quotePrefix="1" applyFont="1" applyBorder="1" applyAlignment="1">
      <alignment horizontal="left" vertical="center"/>
    </xf>
    <xf numFmtId="1" fontId="10" fillId="0" borderId="1" xfId="0" applyNumberFormat="1" applyFont="1" applyBorder="1" applyAlignment="1">
      <alignment horizontal="center" vertical="center"/>
    </xf>
    <xf numFmtId="1" fontId="10" fillId="0" borderId="3" xfId="0" applyNumberFormat="1" applyFont="1" applyBorder="1" applyAlignment="1">
      <alignment horizontal="center" vertical="center"/>
    </xf>
    <xf numFmtId="1" fontId="13" fillId="0" borderId="1" xfId="0" applyNumberFormat="1" applyFont="1" applyBorder="1" applyAlignment="1">
      <alignment horizontal="center" vertical="center"/>
    </xf>
    <xf numFmtId="1" fontId="13" fillId="0" borderId="3" xfId="0" applyNumberFormat="1" applyFont="1" applyBorder="1" applyAlignment="1">
      <alignment horizontal="center" vertical="center"/>
    </xf>
    <xf numFmtId="0" fontId="9" fillId="0" borderId="0" xfId="0" applyFont="1" applyAlignment="1">
      <alignment horizontal="center" vertical="center"/>
    </xf>
    <xf numFmtId="179" fontId="10" fillId="0" borderId="9" xfId="0" applyNumberFormat="1" applyFont="1" applyBorder="1" applyAlignment="1">
      <alignment horizontal="center" vertical="center"/>
    </xf>
    <xf numFmtId="0" fontId="10" fillId="0" borderId="9" xfId="0" applyFont="1" applyBorder="1" applyAlignment="1">
      <alignment horizontal="center" vertical="center"/>
    </xf>
    <xf numFmtId="1" fontId="10" fillId="0" borderId="9" xfId="0" applyNumberFormat="1" applyFont="1" applyBorder="1" applyAlignment="1">
      <alignment horizontal="center" vertical="center"/>
    </xf>
    <xf numFmtId="1" fontId="10" fillId="0" borderId="10" xfId="0" applyNumberFormat="1" applyFont="1" applyBorder="1" applyAlignment="1">
      <alignment horizontal="center" vertical="center"/>
    </xf>
    <xf numFmtId="38" fontId="10" fillId="0" borderId="9" xfId="0" applyNumberFormat="1" applyFont="1" applyBorder="1" applyAlignment="1">
      <alignment horizontal="center" vertical="center"/>
    </xf>
    <xf numFmtId="38" fontId="10" fillId="0" borderId="10" xfId="0" applyNumberFormat="1" applyFont="1" applyBorder="1" applyAlignment="1">
      <alignment horizontal="center" vertical="center"/>
    </xf>
    <xf numFmtId="38" fontId="10" fillId="4" borderId="10" xfId="1" applyNumberFormat="1" applyFont="1" applyFill="1" applyBorder="1" applyAlignment="1">
      <alignment horizontal="center" vertical="center"/>
    </xf>
    <xf numFmtId="38" fontId="0" fillId="0" borderId="1" xfId="0" applyNumberFormat="1" applyBorder="1">
      <alignment vertical="center"/>
    </xf>
    <xf numFmtId="38" fontId="0" fillId="0" borderId="3" xfId="0" applyNumberFormat="1" applyBorder="1">
      <alignment vertical="center"/>
    </xf>
    <xf numFmtId="38" fontId="0" fillId="4" borderId="3" xfId="1" applyNumberFormat="1" applyFont="1" applyFill="1" applyBorder="1" applyAlignment="1">
      <alignment horizontal="center" vertical="center"/>
    </xf>
    <xf numFmtId="0" fontId="13" fillId="0" borderId="1" xfId="0" applyFont="1" applyBorder="1" applyAlignment="1">
      <alignment horizontal="left" vertical="center"/>
    </xf>
    <xf numFmtId="0" fontId="13" fillId="0" borderId="9" xfId="0" applyFont="1" applyBorder="1" applyAlignment="1">
      <alignment horizontal="center" vertical="center"/>
    </xf>
    <xf numFmtId="38" fontId="13" fillId="0" borderId="1" xfId="0" applyNumberFormat="1" applyFont="1" applyBorder="1" applyAlignment="1">
      <alignment horizontal="center" vertical="center"/>
    </xf>
    <xf numFmtId="38" fontId="13" fillId="0" borderId="9" xfId="0" applyNumberFormat="1" applyFont="1" applyBorder="1" applyAlignment="1">
      <alignment horizontal="center" vertical="center"/>
    </xf>
    <xf numFmtId="38" fontId="13" fillId="0" borderId="10" xfId="0" applyNumberFormat="1" applyFont="1" applyBorder="1" applyAlignment="1">
      <alignment horizontal="center" vertical="center"/>
    </xf>
    <xf numFmtId="0" fontId="5" fillId="0" borderId="0" xfId="0" applyFont="1" applyAlignment="1">
      <alignment horizontal="center" vertical="center"/>
    </xf>
    <xf numFmtId="38" fontId="10" fillId="0" borderId="1" xfId="0" applyNumberFormat="1" applyFont="1" applyBorder="1" applyAlignment="1">
      <alignment horizontal="center" vertical="center"/>
    </xf>
    <xf numFmtId="0" fontId="9" fillId="0" borderId="0" xfId="0" applyFont="1">
      <alignment vertical="center"/>
    </xf>
    <xf numFmtId="0" fontId="18" fillId="0" borderId="0" xfId="0" applyFont="1">
      <alignment vertical="center"/>
    </xf>
    <xf numFmtId="0" fontId="6" fillId="0" borderId="0" xfId="0" applyFont="1" applyAlignment="1">
      <alignment horizontal="center" vertical="center"/>
    </xf>
    <xf numFmtId="177" fontId="13" fillId="5" borderId="1" xfId="0" applyNumberFormat="1" applyFont="1" applyFill="1" applyBorder="1" applyAlignment="1">
      <alignment horizontal="center" vertical="center"/>
    </xf>
    <xf numFmtId="177" fontId="14" fillId="6" borderId="17" xfId="0" applyNumberFormat="1" applyFont="1" applyFill="1" applyBorder="1" applyAlignment="1">
      <alignment horizontal="center" vertical="center"/>
    </xf>
    <xf numFmtId="177" fontId="14" fillId="6" borderId="17" xfId="1" applyNumberFormat="1" applyFont="1" applyFill="1" applyBorder="1" applyAlignment="1">
      <alignment horizontal="center" vertical="center"/>
    </xf>
    <xf numFmtId="176" fontId="20" fillId="6" borderId="17" xfId="0" quotePrefix="1" applyNumberFormat="1" applyFont="1" applyFill="1" applyBorder="1" applyAlignment="1">
      <alignment horizontal="center" vertical="center"/>
    </xf>
    <xf numFmtId="0" fontId="21" fillId="0" borderId="0" xfId="0" applyFont="1" applyAlignment="1">
      <alignment horizontal="center" vertical="center"/>
    </xf>
    <xf numFmtId="14" fontId="17" fillId="0" borderId="0" xfId="0" applyNumberFormat="1" applyFont="1">
      <alignment vertical="center"/>
    </xf>
    <xf numFmtId="0" fontId="22" fillId="0" borderId="0" xfId="0" applyFont="1">
      <alignment vertical="center"/>
    </xf>
    <xf numFmtId="177" fontId="17" fillId="6" borderId="9" xfId="0" applyNumberFormat="1" applyFont="1" applyFill="1" applyBorder="1" applyAlignment="1">
      <alignment horizontal="center" vertical="center"/>
    </xf>
    <xf numFmtId="177" fontId="17" fillId="6" borderId="9" xfId="0" applyNumberFormat="1" applyFont="1" applyFill="1" applyBorder="1" applyAlignment="1">
      <alignment horizontal="center" vertical="center" wrapText="1"/>
    </xf>
    <xf numFmtId="177" fontId="17" fillId="6" borderId="10" xfId="0" applyNumberFormat="1" applyFont="1" applyFill="1" applyBorder="1" applyAlignment="1">
      <alignment horizontal="center" vertical="center"/>
    </xf>
    <xf numFmtId="177" fontId="17" fillId="6" borderId="9" xfId="1" applyNumberFormat="1" applyFont="1" applyFill="1" applyBorder="1" applyAlignment="1">
      <alignment horizontal="center" vertical="center"/>
    </xf>
    <xf numFmtId="176" fontId="20" fillId="6" borderId="9" xfId="0" quotePrefix="1" applyNumberFormat="1" applyFont="1" applyFill="1" applyBorder="1" applyAlignment="1">
      <alignment horizontal="center" vertical="center"/>
    </xf>
    <xf numFmtId="0" fontId="17" fillId="0" borderId="0" xfId="0" applyFont="1" applyAlignment="1">
      <alignment horizontal="center" vertical="center"/>
    </xf>
    <xf numFmtId="0" fontId="17" fillId="0" borderId="0" xfId="0" applyFont="1">
      <alignment vertical="center"/>
    </xf>
    <xf numFmtId="177" fontId="14" fillId="5" borderId="1" xfId="0" applyNumberFormat="1" applyFont="1" applyFill="1" applyBorder="1" applyAlignment="1">
      <alignment horizontal="center" vertical="center"/>
    </xf>
    <xf numFmtId="177" fontId="14" fillId="5" borderId="9" xfId="1" applyNumberFormat="1" applyFont="1" applyFill="1" applyBorder="1" applyAlignment="1">
      <alignment horizontal="center" vertical="center"/>
    </xf>
    <xf numFmtId="176" fontId="20" fillId="6" borderId="9" xfId="0" quotePrefix="1" applyNumberFormat="1" applyFont="1" applyFill="1" applyBorder="1">
      <alignment vertical="center"/>
    </xf>
    <xf numFmtId="178" fontId="21" fillId="4" borderId="0" xfId="0" applyNumberFormat="1" applyFont="1" applyFill="1" applyAlignment="1">
      <alignment horizontal="center" vertical="center"/>
    </xf>
    <xf numFmtId="0" fontId="17" fillId="4" borderId="0" xfId="0" applyFont="1" applyFill="1">
      <alignment vertical="center"/>
    </xf>
    <xf numFmtId="14" fontId="22" fillId="4" borderId="0" xfId="0" applyNumberFormat="1" applyFont="1" applyFill="1">
      <alignment vertical="center"/>
    </xf>
    <xf numFmtId="0" fontId="22" fillId="4" borderId="0" xfId="0" applyFont="1" applyFill="1">
      <alignment vertical="center"/>
    </xf>
    <xf numFmtId="179" fontId="17" fillId="0" borderId="9" xfId="0" applyNumberFormat="1" applyFont="1" applyBorder="1" applyAlignment="1">
      <alignment horizontal="center" vertical="center"/>
    </xf>
    <xf numFmtId="0" fontId="17" fillId="2" borderId="9" xfId="0" applyFont="1" applyFill="1" applyBorder="1" applyAlignment="1">
      <alignment horizontal="center" vertical="center"/>
    </xf>
    <xf numFmtId="176" fontId="17" fillId="3" borderId="9" xfId="0" applyNumberFormat="1" applyFont="1" applyFill="1" applyBorder="1" applyAlignment="1">
      <alignment horizontal="center" vertical="center"/>
    </xf>
    <xf numFmtId="176" fontId="17" fillId="3" borderId="9" xfId="0" applyNumberFormat="1" applyFont="1" applyFill="1" applyBorder="1" applyAlignment="1">
      <alignment horizontal="center" vertical="center" wrapText="1"/>
    </xf>
    <xf numFmtId="176" fontId="17" fillId="3" borderId="10" xfId="0" applyNumberFormat="1" applyFont="1" applyFill="1" applyBorder="1" applyAlignment="1">
      <alignment horizontal="center" vertical="center"/>
    </xf>
    <xf numFmtId="41" fontId="17" fillId="3" borderId="10" xfId="1" applyFont="1" applyFill="1" applyBorder="1" applyAlignment="1">
      <alignment horizontal="center" vertical="center"/>
    </xf>
    <xf numFmtId="0" fontId="17" fillId="0" borderId="9" xfId="0" applyFont="1" applyBorder="1">
      <alignment vertical="center"/>
    </xf>
    <xf numFmtId="180" fontId="22" fillId="0" borderId="0" xfId="0" applyNumberFormat="1" applyFont="1">
      <alignment vertical="center"/>
    </xf>
    <xf numFmtId="179" fontId="17" fillId="0" borderId="1" xfId="0" applyNumberFormat="1" applyFont="1" applyBorder="1" applyAlignment="1">
      <alignment horizontal="center" vertical="center"/>
    </xf>
    <xf numFmtId="0" fontId="17" fillId="2" borderId="1" xfId="0" applyFont="1" applyFill="1" applyBorder="1" applyAlignment="1">
      <alignment horizontal="center" vertical="center"/>
    </xf>
    <xf numFmtId="176" fontId="17" fillId="3" borderId="1" xfId="0" applyNumberFormat="1" applyFont="1" applyFill="1" applyBorder="1" applyAlignment="1">
      <alignment horizontal="center" vertical="center"/>
    </xf>
    <xf numFmtId="176" fontId="17" fillId="3" borderId="1" xfId="0" applyNumberFormat="1" applyFont="1" applyFill="1" applyBorder="1" applyAlignment="1">
      <alignment horizontal="center" vertical="center" wrapText="1"/>
    </xf>
    <xf numFmtId="176" fontId="17" fillId="3" borderId="3" xfId="0" applyNumberFormat="1" applyFont="1" applyFill="1" applyBorder="1" applyAlignment="1">
      <alignment horizontal="center" vertical="center"/>
    </xf>
    <xf numFmtId="41" fontId="17" fillId="3" borderId="3" xfId="1" applyFont="1" applyFill="1" applyBorder="1" applyAlignment="1">
      <alignment horizontal="center" vertical="center"/>
    </xf>
    <xf numFmtId="0" fontId="17" fillId="0" borderId="1" xfId="0" applyFont="1" applyBorder="1">
      <alignment vertical="center"/>
    </xf>
    <xf numFmtId="179" fontId="20" fillId="0" borderId="1" xfId="0" applyNumberFormat="1" applyFont="1" applyBorder="1" applyAlignment="1">
      <alignment horizontal="center" vertical="center"/>
    </xf>
    <xf numFmtId="0" fontId="20" fillId="2" borderId="1" xfId="0" applyFont="1" applyFill="1" applyBorder="1" applyAlignment="1">
      <alignment horizontal="center" vertical="center"/>
    </xf>
    <xf numFmtId="176" fontId="20" fillId="3" borderId="1" xfId="0" applyNumberFormat="1" applyFont="1" applyFill="1" applyBorder="1" applyAlignment="1">
      <alignment horizontal="center" vertical="center"/>
    </xf>
    <xf numFmtId="176" fontId="20" fillId="3" borderId="1" xfId="0" applyNumberFormat="1" applyFont="1" applyFill="1" applyBorder="1" applyAlignment="1">
      <alignment horizontal="center" vertical="center" wrapText="1"/>
    </xf>
    <xf numFmtId="176" fontId="20" fillId="3" borderId="3" xfId="0" applyNumberFormat="1" applyFont="1" applyFill="1" applyBorder="1" applyAlignment="1">
      <alignment horizontal="center" vertical="center"/>
    </xf>
    <xf numFmtId="41" fontId="20" fillId="3" borderId="3" xfId="1" applyFont="1" applyFill="1" applyBorder="1" applyAlignment="1">
      <alignment horizontal="center" vertical="center"/>
    </xf>
    <xf numFmtId="0" fontId="20" fillId="0" borderId="1" xfId="0" applyFont="1" applyBorder="1">
      <alignment vertical="center"/>
    </xf>
    <xf numFmtId="0" fontId="20" fillId="0" borderId="0" xfId="0" applyFont="1" applyAlignment="1">
      <alignment horizontal="center" vertical="center"/>
    </xf>
    <xf numFmtId="0" fontId="20" fillId="0" borderId="0" xfId="0" applyFont="1">
      <alignment vertical="center"/>
    </xf>
    <xf numFmtId="0" fontId="23" fillId="0" borderId="0" xfId="0" applyFont="1">
      <alignment vertical="center"/>
    </xf>
    <xf numFmtId="0" fontId="21" fillId="0" borderId="1" xfId="0" applyFont="1" applyBorder="1">
      <alignment vertical="center"/>
    </xf>
    <xf numFmtId="0" fontId="21" fillId="0" borderId="0" xfId="0" applyFont="1">
      <alignment vertical="center"/>
    </xf>
    <xf numFmtId="0" fontId="24" fillId="0" borderId="0" xfId="0" applyFont="1">
      <alignment vertical="center"/>
    </xf>
    <xf numFmtId="176" fontId="17" fillId="3" borderId="2" xfId="0" applyNumberFormat="1" applyFont="1" applyFill="1" applyBorder="1" applyAlignment="1">
      <alignment horizontal="center" vertical="center"/>
    </xf>
    <xf numFmtId="176" fontId="17" fillId="3" borderId="2" xfId="0" applyNumberFormat="1" applyFont="1" applyFill="1" applyBorder="1" applyAlignment="1">
      <alignment horizontal="center" vertical="center" wrapText="1"/>
    </xf>
    <xf numFmtId="176" fontId="17" fillId="3" borderId="7" xfId="0" applyNumberFormat="1" applyFont="1" applyFill="1" applyBorder="1" applyAlignment="1">
      <alignment horizontal="center" vertical="center"/>
    </xf>
    <xf numFmtId="41" fontId="17" fillId="3" borderId="1" xfId="1" applyFont="1" applyFill="1" applyBorder="1" applyAlignment="1">
      <alignment horizontal="center" vertical="center"/>
    </xf>
    <xf numFmtId="176" fontId="20" fillId="3" borderId="2" xfId="0" applyNumberFormat="1" applyFont="1" applyFill="1" applyBorder="1" applyAlignment="1">
      <alignment horizontal="center" vertical="center"/>
    </xf>
    <xf numFmtId="176" fontId="20" fillId="3" borderId="2" xfId="0" applyNumberFormat="1" applyFont="1" applyFill="1" applyBorder="1" applyAlignment="1">
      <alignment horizontal="center" vertical="center" wrapText="1"/>
    </xf>
    <xf numFmtId="176" fontId="20" fillId="3" borderId="7" xfId="0" applyNumberFormat="1" applyFont="1" applyFill="1" applyBorder="1" applyAlignment="1">
      <alignment horizontal="center" vertical="center"/>
    </xf>
    <xf numFmtId="41" fontId="20" fillId="3" borderId="1" xfId="1" applyFont="1" applyFill="1" applyBorder="1" applyAlignment="1">
      <alignment horizontal="center" vertical="center"/>
    </xf>
    <xf numFmtId="179" fontId="20" fillId="0" borderId="5" xfId="0" applyNumberFormat="1" applyFont="1" applyBorder="1" applyAlignment="1">
      <alignment horizontal="center" vertical="center"/>
    </xf>
    <xf numFmtId="0" fontId="20" fillId="2" borderId="5" xfId="0" applyFont="1" applyFill="1" applyBorder="1" applyAlignment="1">
      <alignment horizontal="center" vertical="center"/>
    </xf>
    <xf numFmtId="176" fontId="20" fillId="3" borderId="6" xfId="0" applyNumberFormat="1" applyFont="1" applyFill="1" applyBorder="1" applyAlignment="1">
      <alignment horizontal="center" vertical="center"/>
    </xf>
    <xf numFmtId="176" fontId="20" fillId="3" borderId="6" xfId="0" applyNumberFormat="1" applyFont="1" applyFill="1" applyBorder="1" applyAlignment="1">
      <alignment horizontal="center" vertical="center" wrapText="1"/>
    </xf>
    <xf numFmtId="176" fontId="20" fillId="3" borderId="8" xfId="0" applyNumberFormat="1" applyFont="1" applyFill="1" applyBorder="1" applyAlignment="1">
      <alignment horizontal="center" vertical="center"/>
    </xf>
    <xf numFmtId="0" fontId="20" fillId="0" borderId="1" xfId="0" applyFont="1" applyBorder="1" applyAlignment="1">
      <alignment horizontal="center" vertical="center"/>
    </xf>
    <xf numFmtId="0" fontId="20" fillId="0" borderId="1" xfId="0" applyFont="1" applyBorder="1" applyAlignment="1">
      <alignment horizontal="center" vertical="center" wrapText="1"/>
    </xf>
    <xf numFmtId="0" fontId="20" fillId="0" borderId="3" xfId="0" applyFont="1" applyBorder="1" applyAlignment="1">
      <alignment horizontal="center" vertical="center"/>
    </xf>
    <xf numFmtId="41" fontId="20" fillId="4" borderId="3" xfId="1" applyFont="1" applyFill="1" applyBorder="1" applyAlignment="1">
      <alignment horizontal="center" vertical="center"/>
    </xf>
    <xf numFmtId="0" fontId="17" fillId="0" borderId="1" xfId="0" applyFont="1" applyBorder="1" applyAlignment="1">
      <alignment horizontal="center" vertical="center"/>
    </xf>
    <xf numFmtId="0" fontId="17" fillId="0" borderId="1" xfId="0" applyFont="1" applyBorder="1" applyAlignment="1">
      <alignment horizontal="center" vertical="center" wrapText="1"/>
    </xf>
    <xf numFmtId="0" fontId="17" fillId="0" borderId="3" xfId="0" applyFont="1" applyBorder="1" applyAlignment="1">
      <alignment horizontal="center" vertical="center"/>
    </xf>
    <xf numFmtId="41" fontId="17" fillId="4" borderId="3" xfId="1" applyFont="1" applyFill="1" applyBorder="1" applyAlignment="1">
      <alignment horizontal="center" vertical="center"/>
    </xf>
    <xf numFmtId="41" fontId="21" fillId="4" borderId="3" xfId="1" applyFont="1" applyFill="1" applyBorder="1" applyAlignment="1">
      <alignment horizontal="center" vertical="center"/>
    </xf>
    <xf numFmtId="38" fontId="20" fillId="4" borderId="10" xfId="1" applyNumberFormat="1" applyFont="1" applyFill="1" applyBorder="1" applyAlignment="1">
      <alignment horizontal="center" vertical="center"/>
    </xf>
    <xf numFmtId="0" fontId="17" fillId="0" borderId="1" xfId="0" quotePrefix="1" applyFont="1" applyBorder="1" applyAlignment="1">
      <alignment horizontal="center" vertical="center"/>
    </xf>
    <xf numFmtId="0" fontId="17" fillId="0" borderId="1" xfId="0" applyFont="1" applyBorder="1" applyAlignment="1">
      <alignment horizontal="left" vertical="center" wrapText="1"/>
    </xf>
    <xf numFmtId="0" fontId="17" fillId="0" borderId="1" xfId="0" applyFont="1" applyBorder="1" applyAlignment="1">
      <alignment vertical="center" wrapText="1"/>
    </xf>
    <xf numFmtId="0" fontId="17" fillId="0" borderId="1" xfId="0" quotePrefix="1" applyFont="1" applyBorder="1" applyAlignment="1">
      <alignment vertical="center" wrapText="1"/>
    </xf>
    <xf numFmtId="0" fontId="20" fillId="0" borderId="1" xfId="0" applyFont="1" applyBorder="1" applyAlignment="1">
      <alignment vertical="center" wrapText="1"/>
    </xf>
    <xf numFmtId="0" fontId="20" fillId="0" borderId="1" xfId="0" quotePrefix="1" applyFont="1" applyBorder="1" applyAlignment="1">
      <alignment horizontal="center" vertical="center"/>
    </xf>
    <xf numFmtId="177" fontId="20" fillId="4" borderId="1" xfId="1" applyNumberFormat="1" applyFont="1" applyFill="1" applyBorder="1" applyAlignment="1">
      <alignment horizontal="left" vertical="center" wrapText="1"/>
    </xf>
    <xf numFmtId="177" fontId="20" fillId="4" borderId="1" xfId="1" applyNumberFormat="1" applyFont="1" applyFill="1" applyBorder="1" applyAlignment="1">
      <alignment horizontal="center" vertical="center" wrapText="1"/>
    </xf>
    <xf numFmtId="177" fontId="20" fillId="4" borderId="1" xfId="1" quotePrefix="1" applyNumberFormat="1" applyFont="1" applyFill="1" applyBorder="1" applyAlignment="1">
      <alignment horizontal="left" vertical="center" wrapText="1"/>
    </xf>
    <xf numFmtId="177" fontId="21" fillId="4" borderId="1" xfId="1" applyNumberFormat="1" applyFont="1" applyFill="1" applyBorder="1" applyAlignment="1">
      <alignment horizontal="center" vertical="center" wrapText="1"/>
    </xf>
    <xf numFmtId="0" fontId="20" fillId="0" borderId="1" xfId="0" applyFont="1" applyBorder="1" applyAlignment="1">
      <alignment horizontal="left" vertical="center" wrapText="1"/>
    </xf>
    <xf numFmtId="0" fontId="20" fillId="0" borderId="1" xfId="0" quotePrefix="1" applyFont="1" applyBorder="1" applyAlignment="1">
      <alignment vertical="center" wrapText="1"/>
    </xf>
    <xf numFmtId="0" fontId="20" fillId="0" borderId="1" xfId="0" quotePrefix="1" applyFont="1" applyBorder="1" applyAlignment="1">
      <alignment horizontal="center" vertical="center" wrapText="1"/>
    </xf>
    <xf numFmtId="0" fontId="20" fillId="0" borderId="1" xfId="0" quotePrefix="1" applyFont="1" applyBorder="1" applyAlignment="1">
      <alignment horizontal="left" vertical="center" wrapText="1"/>
    </xf>
    <xf numFmtId="0" fontId="20" fillId="0" borderId="1" xfId="0" quotePrefix="1" applyFont="1" applyBorder="1" applyAlignment="1">
      <alignment horizontal="left" vertical="center"/>
    </xf>
    <xf numFmtId="1" fontId="20" fillId="0" borderId="1" xfId="0" applyNumberFormat="1" applyFont="1" applyBorder="1" applyAlignment="1">
      <alignment horizontal="center" vertical="center"/>
    </xf>
    <xf numFmtId="1" fontId="20" fillId="0" borderId="3" xfId="0" applyNumberFormat="1" applyFont="1" applyBorder="1" applyAlignment="1">
      <alignment horizontal="center" vertical="center"/>
    </xf>
    <xf numFmtId="1" fontId="22" fillId="0" borderId="0" xfId="0" applyNumberFormat="1" applyFont="1">
      <alignment vertical="center"/>
    </xf>
    <xf numFmtId="1" fontId="17" fillId="0" borderId="1" xfId="0" applyNumberFormat="1" applyFont="1" applyBorder="1" applyAlignment="1">
      <alignment horizontal="center" vertical="center"/>
    </xf>
    <xf numFmtId="1" fontId="17" fillId="0" borderId="3" xfId="0" applyNumberFormat="1" applyFont="1" applyBorder="1" applyAlignment="1">
      <alignment horizontal="center" vertical="center"/>
    </xf>
    <xf numFmtId="0" fontId="25" fillId="0" borderId="0" xfId="0" applyFont="1" applyAlignment="1">
      <alignment horizontal="center" vertical="center"/>
    </xf>
    <xf numFmtId="179" fontId="20" fillId="0" borderId="9" xfId="0" applyNumberFormat="1" applyFont="1" applyBorder="1" applyAlignment="1">
      <alignment horizontal="center" vertical="center"/>
    </xf>
    <xf numFmtId="0" fontId="20" fillId="0" borderId="9" xfId="0" applyFont="1" applyBorder="1" applyAlignment="1">
      <alignment horizontal="center" vertical="center"/>
    </xf>
    <xf numFmtId="1" fontId="20" fillId="0" borderId="9" xfId="0" applyNumberFormat="1" applyFont="1" applyBorder="1" applyAlignment="1">
      <alignment horizontal="center" vertical="center"/>
    </xf>
    <xf numFmtId="1" fontId="20" fillId="0" borderId="10" xfId="0" applyNumberFormat="1" applyFont="1" applyBorder="1" applyAlignment="1">
      <alignment horizontal="center" vertical="center"/>
    </xf>
    <xf numFmtId="0" fontId="20" fillId="0" borderId="9" xfId="0" applyFont="1" applyBorder="1" applyAlignment="1">
      <alignment vertical="center" wrapText="1"/>
    </xf>
    <xf numFmtId="38" fontId="20" fillId="0" borderId="9" xfId="0" applyNumberFormat="1" applyFont="1" applyBorder="1" applyAlignment="1">
      <alignment horizontal="center" vertical="center"/>
    </xf>
    <xf numFmtId="38" fontId="20" fillId="0" borderId="10" xfId="0" applyNumberFormat="1" applyFont="1" applyBorder="1" applyAlignment="1">
      <alignment horizontal="center" vertical="center"/>
    </xf>
    <xf numFmtId="0" fontId="17" fillId="0" borderId="9" xfId="0" applyFont="1" applyBorder="1" applyAlignment="1">
      <alignment horizontal="center" vertical="center"/>
    </xf>
    <xf numFmtId="38" fontId="17" fillId="0" borderId="1" xfId="0" applyNumberFormat="1" applyFont="1" applyBorder="1" applyAlignment="1">
      <alignment horizontal="center" vertical="center"/>
    </xf>
    <xf numFmtId="38" fontId="17" fillId="0" borderId="9" xfId="0" applyNumberFormat="1" applyFont="1" applyBorder="1" applyAlignment="1">
      <alignment horizontal="center" vertical="center"/>
    </xf>
    <xf numFmtId="38" fontId="17" fillId="0" borderId="10" xfId="0" applyNumberFormat="1" applyFont="1" applyBorder="1" applyAlignment="1">
      <alignment horizontal="center" vertical="center"/>
    </xf>
    <xf numFmtId="0" fontId="17" fillId="0" borderId="1" xfId="0" applyFont="1" applyBorder="1" applyAlignment="1">
      <alignment horizontal="left" vertical="center"/>
    </xf>
    <xf numFmtId="0" fontId="22" fillId="0" borderId="0" xfId="0" applyFont="1" applyAlignment="1">
      <alignment horizontal="center" vertical="center"/>
    </xf>
    <xf numFmtId="38" fontId="20" fillId="0" borderId="1" xfId="0" applyNumberFormat="1" applyFont="1" applyBorder="1" applyAlignment="1">
      <alignment horizontal="center" vertical="center"/>
    </xf>
    <xf numFmtId="0" fontId="25" fillId="0" borderId="0" xfId="0" applyFont="1">
      <alignment vertical="center"/>
    </xf>
    <xf numFmtId="0" fontId="26" fillId="0" borderId="0" xfId="0" applyFont="1">
      <alignment vertical="center"/>
    </xf>
    <xf numFmtId="0" fontId="23" fillId="0" borderId="0" xfId="0" applyFont="1" applyAlignment="1">
      <alignment horizontal="center" vertical="center"/>
    </xf>
    <xf numFmtId="38" fontId="20" fillId="0" borderId="1" xfId="0" applyNumberFormat="1" applyFont="1" applyBorder="1" applyAlignment="1">
      <alignment horizontal="left" vertical="center"/>
    </xf>
    <xf numFmtId="38" fontId="20" fillId="0" borderId="1" xfId="0" quotePrefix="1" applyNumberFormat="1" applyFont="1" applyBorder="1" applyAlignment="1">
      <alignment horizontal="left" vertical="center"/>
    </xf>
    <xf numFmtId="38" fontId="20" fillId="0" borderId="1" xfId="0" quotePrefix="1" applyNumberFormat="1" applyFont="1" applyBorder="1" applyAlignment="1">
      <alignment horizontal="left" vertical="center" wrapText="1"/>
    </xf>
    <xf numFmtId="38" fontId="28" fillId="0" borderId="1" xfId="0" quotePrefix="1" applyNumberFormat="1" applyFont="1" applyBorder="1" applyAlignment="1">
      <alignment horizontal="left" vertical="center" wrapText="1"/>
    </xf>
    <xf numFmtId="0" fontId="23" fillId="0" borderId="1" xfId="0" applyFont="1" applyBorder="1" applyAlignment="1">
      <alignment vertical="center" wrapText="1"/>
    </xf>
    <xf numFmtId="176" fontId="29" fillId="10" borderId="1" xfId="0" applyNumberFormat="1" applyFont="1" applyFill="1" applyBorder="1" applyAlignment="1">
      <alignment horizontal="center" vertical="center"/>
    </xf>
    <xf numFmtId="176" fontId="29" fillId="10" borderId="3" xfId="0" applyNumberFormat="1" applyFont="1" applyFill="1" applyBorder="1" applyAlignment="1">
      <alignment horizontal="center" vertical="center"/>
    </xf>
    <xf numFmtId="0" fontId="30" fillId="0" borderId="1" xfId="0" applyFont="1" applyBorder="1" applyAlignment="1">
      <alignment vertical="center" wrapText="1"/>
    </xf>
    <xf numFmtId="0" fontId="0" fillId="0" borderId="1" xfId="0" quotePrefix="1" applyBorder="1">
      <alignment vertical="center"/>
    </xf>
    <xf numFmtId="0" fontId="30" fillId="0" borderId="1" xfId="0" quotePrefix="1" applyFont="1" applyBorder="1" applyAlignment="1">
      <alignment vertical="center" wrapText="1"/>
    </xf>
    <xf numFmtId="0" fontId="30" fillId="0" borderId="1" xfId="0" applyFont="1" applyBorder="1">
      <alignment vertical="center"/>
    </xf>
    <xf numFmtId="0" fontId="30" fillId="0" borderId="1" xfId="0" quotePrefix="1" applyFont="1" applyBorder="1">
      <alignment vertical="center"/>
    </xf>
    <xf numFmtId="0" fontId="31" fillId="0" borderId="1" xfId="0" quotePrefix="1" applyFont="1" applyBorder="1">
      <alignment vertical="center"/>
    </xf>
    <xf numFmtId="0" fontId="5" fillId="0" borderId="1" xfId="0" quotePrefix="1" applyFont="1" applyBorder="1">
      <alignment vertical="center"/>
    </xf>
    <xf numFmtId="38" fontId="20" fillId="0" borderId="1" xfId="0" applyNumberFormat="1" applyFont="1" applyBorder="1" applyAlignment="1">
      <alignment horizontal="left" vertical="center" wrapText="1"/>
    </xf>
    <xf numFmtId="179" fontId="27" fillId="0" borderId="9" xfId="0" applyNumberFormat="1" applyFont="1" applyBorder="1" applyAlignment="1">
      <alignment horizontal="center" vertical="center"/>
    </xf>
    <xf numFmtId="38" fontId="27" fillId="0" borderId="1" xfId="0" applyNumberFormat="1" applyFont="1" applyBorder="1" applyAlignment="1">
      <alignment horizontal="center" vertical="center"/>
    </xf>
    <xf numFmtId="38" fontId="27" fillId="0" borderId="9" xfId="0" applyNumberFormat="1" applyFont="1" applyBorder="1" applyAlignment="1">
      <alignment horizontal="center" vertical="center"/>
    </xf>
    <xf numFmtId="38" fontId="27" fillId="0" borderId="10" xfId="0" applyNumberFormat="1" applyFont="1" applyBorder="1" applyAlignment="1">
      <alignment horizontal="center" vertical="center"/>
    </xf>
    <xf numFmtId="179" fontId="32" fillId="0" borderId="9" xfId="0" applyNumberFormat="1" applyFont="1" applyBorder="1" applyAlignment="1">
      <alignment horizontal="center" vertical="center"/>
    </xf>
    <xf numFmtId="0" fontId="32" fillId="0" borderId="9" xfId="0" applyFont="1" applyBorder="1" applyAlignment="1">
      <alignment horizontal="center" vertical="center"/>
    </xf>
    <xf numFmtId="38" fontId="32" fillId="0" borderId="1" xfId="0" applyNumberFormat="1" applyFont="1" applyBorder="1" applyAlignment="1">
      <alignment horizontal="center" vertical="center"/>
    </xf>
    <xf numFmtId="38" fontId="32" fillId="0" borderId="9" xfId="0" applyNumberFormat="1" applyFont="1" applyBorder="1" applyAlignment="1">
      <alignment horizontal="center" vertical="center"/>
    </xf>
    <xf numFmtId="38" fontId="32" fillId="0" borderId="10" xfId="0" applyNumberFormat="1" applyFont="1" applyBorder="1" applyAlignment="1">
      <alignment horizontal="center" vertical="center"/>
    </xf>
    <xf numFmtId="38" fontId="32" fillId="0" borderId="1" xfId="0" quotePrefix="1" applyNumberFormat="1" applyFont="1" applyBorder="1" applyAlignment="1">
      <alignment horizontal="left" vertical="center" wrapText="1"/>
    </xf>
    <xf numFmtId="38" fontId="17" fillId="0" borderId="1" xfId="0" quotePrefix="1" applyNumberFormat="1" applyFont="1" applyBorder="1" applyAlignment="1">
      <alignment horizontal="left" vertical="center" wrapText="1"/>
    </xf>
    <xf numFmtId="0" fontId="6" fillId="0" borderId="1" xfId="0" applyFont="1" applyBorder="1" applyAlignment="1">
      <alignment vertical="center" wrapText="1"/>
    </xf>
    <xf numFmtId="0" fontId="6" fillId="0" borderId="1" xfId="0" quotePrefix="1" applyFont="1" applyBorder="1" applyAlignment="1">
      <alignment vertical="center" wrapText="1"/>
    </xf>
    <xf numFmtId="0" fontId="33" fillId="0" borderId="1" xfId="0" quotePrefix="1" applyFont="1" applyBorder="1" applyAlignment="1">
      <alignment vertical="center" wrapText="1"/>
    </xf>
    <xf numFmtId="0" fontId="27" fillId="0" borderId="9" xfId="0" applyFont="1" applyBorder="1" applyAlignment="1">
      <alignment horizontal="center" vertical="center"/>
    </xf>
    <xf numFmtId="38" fontId="34" fillId="0" borderId="1" xfId="0" applyNumberFormat="1" applyFont="1" applyBorder="1" applyAlignment="1">
      <alignment horizontal="center" vertical="center"/>
    </xf>
    <xf numFmtId="0" fontId="5" fillId="0" borderId="1" xfId="0" quotePrefix="1" applyFont="1" applyBorder="1" applyAlignment="1">
      <alignment vertical="center" wrapText="1"/>
    </xf>
    <xf numFmtId="179" fontId="35" fillId="0" borderId="9" xfId="0" applyNumberFormat="1" applyFont="1" applyBorder="1" applyAlignment="1">
      <alignment horizontal="center" vertical="center"/>
    </xf>
    <xf numFmtId="0" fontId="35" fillId="0" borderId="9" xfId="0" applyFont="1" applyBorder="1" applyAlignment="1">
      <alignment horizontal="center" vertical="center"/>
    </xf>
    <xf numFmtId="38" fontId="35" fillId="0" borderId="1" xfId="0" applyNumberFormat="1" applyFont="1" applyBorder="1" applyAlignment="1">
      <alignment horizontal="center" vertical="center"/>
    </xf>
    <xf numFmtId="38" fontId="35" fillId="0" borderId="9" xfId="0" applyNumberFormat="1" applyFont="1" applyBorder="1" applyAlignment="1">
      <alignment horizontal="center" vertical="center"/>
    </xf>
    <xf numFmtId="38" fontId="35" fillId="0" borderId="10" xfId="0" applyNumberFormat="1" applyFont="1" applyBorder="1" applyAlignment="1">
      <alignment horizontal="center" vertical="center"/>
    </xf>
    <xf numFmtId="0" fontId="36" fillId="0" borderId="1" xfId="0" quotePrefix="1" applyFont="1" applyBorder="1" applyAlignment="1">
      <alignment vertical="center" wrapText="1"/>
    </xf>
    <xf numFmtId="0" fontId="13" fillId="0" borderId="19" xfId="0" applyFont="1" applyBorder="1" applyAlignment="1">
      <alignment horizontal="center" vertical="center"/>
    </xf>
    <xf numFmtId="14" fontId="14" fillId="5" borderId="3" xfId="0" applyNumberFormat="1" applyFont="1" applyFill="1" applyBorder="1" applyAlignment="1">
      <alignment horizontal="center" vertical="center" wrapText="1"/>
    </xf>
    <xf numFmtId="14" fontId="14" fillId="5" borderId="4" xfId="0" applyNumberFormat="1" applyFont="1" applyFill="1" applyBorder="1" applyAlignment="1">
      <alignment horizontal="center" vertical="center" wrapText="1"/>
    </xf>
    <xf numFmtId="0" fontId="8" fillId="7" borderId="11" xfId="0" applyFont="1" applyFill="1" applyBorder="1" applyAlignment="1">
      <alignment horizontal="center" vertical="center"/>
    </xf>
    <xf numFmtId="0" fontId="8" fillId="7" borderId="12" xfId="0" applyFont="1" applyFill="1" applyBorder="1" applyAlignment="1">
      <alignment horizontal="center" vertical="center"/>
    </xf>
    <xf numFmtId="0" fontId="8" fillId="7" borderId="13" xfId="0" applyFont="1" applyFill="1" applyBorder="1" applyAlignment="1">
      <alignment horizontal="center" vertical="center"/>
    </xf>
    <xf numFmtId="0" fontId="8" fillId="7" borderId="14" xfId="0" applyFont="1" applyFill="1" applyBorder="1" applyAlignment="1">
      <alignment horizontal="center" vertical="center"/>
    </xf>
    <xf numFmtId="0" fontId="8" fillId="7" borderId="15" xfId="0" applyFont="1" applyFill="1" applyBorder="1" applyAlignment="1">
      <alignment horizontal="center" vertical="center"/>
    </xf>
    <xf numFmtId="0" fontId="8" fillId="7" borderId="16" xfId="0" applyFont="1" applyFill="1" applyBorder="1" applyAlignment="1">
      <alignment horizontal="center" vertical="center"/>
    </xf>
    <xf numFmtId="14" fontId="17" fillId="5" borderId="25" xfId="0" applyNumberFormat="1" applyFont="1" applyFill="1" applyBorder="1" applyAlignment="1">
      <alignment horizontal="center" vertical="center" wrapText="1"/>
    </xf>
    <xf numFmtId="14" fontId="17" fillId="5" borderId="26" xfId="0" applyNumberFormat="1" applyFont="1" applyFill="1" applyBorder="1" applyAlignment="1">
      <alignment horizontal="center" vertical="center" wrapText="1"/>
    </xf>
    <xf numFmtId="0" fontId="29" fillId="8" borderId="24" xfId="0" applyFont="1" applyFill="1" applyBorder="1" applyAlignment="1">
      <alignment horizontal="center" vertical="center"/>
    </xf>
    <xf numFmtId="0" fontId="29" fillId="8" borderId="22" xfId="0" applyFont="1" applyFill="1" applyBorder="1" applyAlignment="1">
      <alignment horizontal="center" vertical="center"/>
    </xf>
    <xf numFmtId="0" fontId="29" fillId="8" borderId="10" xfId="0" applyFont="1" applyFill="1" applyBorder="1" applyAlignment="1">
      <alignment horizontal="center" vertical="center"/>
    </xf>
    <xf numFmtId="0" fontId="29" fillId="8" borderId="18" xfId="0" applyFont="1" applyFill="1" applyBorder="1" applyAlignment="1">
      <alignment horizontal="center" vertical="center"/>
    </xf>
    <xf numFmtId="14" fontId="19" fillId="5" borderId="23" xfId="0" applyNumberFormat="1" applyFont="1" applyFill="1" applyBorder="1" applyAlignment="1">
      <alignment horizontal="center" vertical="center" wrapText="1"/>
    </xf>
    <xf numFmtId="14" fontId="14" fillId="5" borderId="20" xfId="0" applyNumberFormat="1" applyFont="1" applyFill="1" applyBorder="1" applyAlignment="1">
      <alignment horizontal="center" vertical="center"/>
    </xf>
    <xf numFmtId="0" fontId="29" fillId="9" borderId="3" xfId="0" applyFont="1" applyFill="1" applyBorder="1" applyAlignment="1">
      <alignment horizontal="center" vertical="center"/>
    </xf>
    <xf numFmtId="0" fontId="29" fillId="9" borderId="21" xfId="0" applyFont="1" applyFill="1" applyBorder="1" applyAlignment="1">
      <alignment horizontal="center" vertical="center"/>
    </xf>
    <xf numFmtId="0" fontId="29" fillId="9" borderId="4" xfId="0" applyFont="1" applyFill="1" applyBorder="1" applyAlignment="1">
      <alignment horizontal="center" vertical="center"/>
    </xf>
    <xf numFmtId="0" fontId="12" fillId="8" borderId="24" xfId="0" applyFont="1" applyFill="1" applyBorder="1" applyAlignment="1">
      <alignment horizontal="center" vertical="center"/>
    </xf>
    <xf numFmtId="0" fontId="12" fillId="8" borderId="22" xfId="0" applyFont="1" applyFill="1" applyBorder="1" applyAlignment="1">
      <alignment horizontal="center" vertical="center"/>
    </xf>
    <xf numFmtId="0" fontId="12" fillId="8" borderId="10" xfId="0" applyFont="1" applyFill="1" applyBorder="1" applyAlignment="1">
      <alignment horizontal="center" vertical="center"/>
    </xf>
    <xf numFmtId="0" fontId="12" fillId="8" borderId="18" xfId="0" applyFont="1" applyFill="1" applyBorder="1" applyAlignment="1">
      <alignment horizontal="center" vertical="center"/>
    </xf>
    <xf numFmtId="0" fontId="12" fillId="9" borderId="3" xfId="0" applyFont="1" applyFill="1" applyBorder="1" applyAlignment="1">
      <alignment horizontal="center" vertical="center"/>
    </xf>
    <xf numFmtId="0" fontId="12" fillId="9" borderId="21" xfId="0" applyFont="1" applyFill="1" applyBorder="1" applyAlignment="1">
      <alignment horizontal="center" vertical="center"/>
    </xf>
    <xf numFmtId="0" fontId="12" fillId="9" borderId="4" xfId="0" applyFont="1" applyFill="1" applyBorder="1" applyAlignment="1">
      <alignment horizontal="center" vertical="center"/>
    </xf>
    <xf numFmtId="14" fontId="14" fillId="5" borderId="23" xfId="0" applyNumberFormat="1" applyFont="1" applyFill="1" applyBorder="1" applyAlignment="1">
      <alignment horizontal="center" vertical="center" wrapText="1"/>
    </xf>
    <xf numFmtId="14" fontId="17" fillId="5" borderId="3" xfId="0" applyNumberFormat="1" applyFont="1" applyFill="1" applyBorder="1" applyAlignment="1">
      <alignment horizontal="center" vertical="center" wrapText="1"/>
    </xf>
    <xf numFmtId="14" fontId="17" fillId="5" borderId="4" xfId="0" applyNumberFormat="1" applyFont="1" applyFill="1" applyBorder="1" applyAlignment="1">
      <alignment horizontal="center" vertical="center" wrapText="1"/>
    </xf>
  </cellXfs>
  <cellStyles count="2">
    <cellStyle name="쉼표 [0]" xfId="1" builtinId="6"/>
    <cellStyle name="표준" xfId="0" builtinId="0"/>
  </cellStyles>
  <dxfs count="0"/>
  <tableStyles count="0" defaultTableStyle="TableStyleMedium2" defaultPivotStyle="PivotStyleLight16"/>
  <colors>
    <mruColors>
      <color rgb="FF1ED90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howOutlineSymbols="0"/>
  </sheetPr>
  <dimension ref="A1:N1262"/>
  <sheetViews>
    <sheetView showGridLines="0" tabSelected="1" showOutlineSymbols="0" zoomScaleNormal="100" workbookViewId="0">
      <pane ySplit="7" topLeftCell="A1240" activePane="bottomLeft" state="frozen"/>
      <selection pane="bottomLeft" activeCell="F1246" sqref="F1246"/>
    </sheetView>
  </sheetViews>
  <sheetFormatPr defaultColWidth="8.625" defaultRowHeight="16.5" outlineLevelRow="1"/>
  <cols>
    <col min="1" max="1" width="2.625" customWidth="1"/>
    <col min="2" max="2" width="11" style="4" customWidth="1"/>
    <col min="3" max="3" width="3.125" style="4" customWidth="1"/>
    <col min="4" max="8" width="10.625" style="107" customWidth="1"/>
    <col min="9" max="9" width="10.625" style="108" customWidth="1"/>
    <col min="10" max="10" width="10.625" style="109" customWidth="1"/>
    <col min="11" max="11" width="59.125" style="4" customWidth="1"/>
    <col min="12" max="12" width="5.125" style="8" customWidth="1"/>
    <col min="13" max="13" width="15.625" customWidth="1"/>
    <col min="14" max="14" width="14.125" bestFit="1" customWidth="1"/>
  </cols>
  <sheetData>
    <row r="1" spans="2:14" ht="17.25" thickBot="1">
      <c r="B1"/>
      <c r="C1"/>
      <c r="D1"/>
      <c r="E1"/>
      <c r="F1"/>
      <c r="G1"/>
      <c r="H1"/>
      <c r="I1"/>
      <c r="J1" s="7"/>
      <c r="K1"/>
    </row>
    <row r="2" spans="2:14" ht="17.850000000000001" customHeight="1" thickTop="1">
      <c r="B2" s="271" t="s">
        <v>305</v>
      </c>
      <c r="C2" s="272"/>
      <c r="D2" s="272"/>
      <c r="E2" s="272"/>
      <c r="F2" s="272"/>
      <c r="G2" s="272"/>
      <c r="H2" s="272"/>
      <c r="I2" s="272"/>
      <c r="J2" s="272"/>
      <c r="K2" s="273"/>
    </row>
    <row r="3" spans="2:14" ht="18" customHeight="1" thickBot="1">
      <c r="B3" s="274"/>
      <c r="C3" s="275"/>
      <c r="D3" s="275"/>
      <c r="E3" s="275"/>
      <c r="F3" s="275"/>
      <c r="G3" s="275"/>
      <c r="H3" s="275"/>
      <c r="I3" s="275"/>
      <c r="J3" s="275"/>
      <c r="K3" s="276"/>
    </row>
    <row r="4" spans="2:14" ht="17.25" thickTop="1">
      <c r="B4"/>
      <c r="C4"/>
      <c r="D4"/>
      <c r="E4"/>
      <c r="F4"/>
      <c r="G4"/>
      <c r="H4"/>
      <c r="I4" s="1"/>
      <c r="J4" s="7"/>
      <c r="K4"/>
    </row>
    <row r="5" spans="2:14">
      <c r="B5" s="279" t="s">
        <v>7</v>
      </c>
      <c r="C5" s="280"/>
      <c r="D5" s="285" t="s">
        <v>8</v>
      </c>
      <c r="E5" s="286"/>
      <c r="F5" s="286"/>
      <c r="G5" s="286"/>
      <c r="H5" s="286"/>
      <c r="I5" s="286"/>
      <c r="J5" s="286"/>
      <c r="K5" s="287"/>
      <c r="L5" s="268"/>
      <c r="M5" s="13"/>
    </row>
    <row r="6" spans="2:14">
      <c r="B6" s="281"/>
      <c r="C6" s="282"/>
      <c r="D6" s="235" t="s">
        <v>470</v>
      </c>
      <c r="E6" s="235" t="s">
        <v>469</v>
      </c>
      <c r="F6" s="235" t="s">
        <v>465</v>
      </c>
      <c r="G6" s="235" t="s">
        <v>468</v>
      </c>
      <c r="H6" s="235" t="s">
        <v>467</v>
      </c>
      <c r="I6" s="236" t="s">
        <v>466</v>
      </c>
      <c r="J6" s="236" t="s">
        <v>62</v>
      </c>
      <c r="K6" s="235" t="s">
        <v>58</v>
      </c>
      <c r="L6" s="268"/>
      <c r="M6" s="13"/>
    </row>
    <row r="7" spans="2:14" s="126" customFormat="1" ht="36" customHeight="1" thickBot="1">
      <c r="B7" s="283" t="s">
        <v>463</v>
      </c>
      <c r="C7" s="284"/>
      <c r="D7" s="121">
        <f t="shared" ref="D7:I7" si="0">SUM(D8,D10:D2000)</f>
        <v>646861</v>
      </c>
      <c r="E7" s="121">
        <f t="shared" si="0"/>
        <v>259246</v>
      </c>
      <c r="F7" s="121">
        <f t="shared" si="0"/>
        <v>387588</v>
      </c>
      <c r="G7" s="121">
        <f t="shared" si="0"/>
        <v>937441</v>
      </c>
      <c r="H7" s="121">
        <f t="shared" si="0"/>
        <v>477430.03800000006</v>
      </c>
      <c r="I7" s="121">
        <f t="shared" si="0"/>
        <v>460518.962</v>
      </c>
      <c r="J7" s="122">
        <f>D7/(_xlfn.DAYS(INDEX(B:B,COUNTA(B:B)+4),"10-Jun-2020")+1)</f>
        <v>405.8099121706399</v>
      </c>
      <c r="K7" s="123" t="s">
        <v>8</v>
      </c>
      <c r="L7" s="124"/>
      <c r="M7" s="125"/>
    </row>
    <row r="8" spans="2:14" s="126" customFormat="1" ht="28.5" hidden="1" customHeight="1">
      <c r="B8" s="277" t="s">
        <v>400</v>
      </c>
      <c r="C8" s="278"/>
      <c r="D8" s="127">
        <v>37880</v>
      </c>
      <c r="E8" s="128">
        <v>20096</v>
      </c>
      <c r="F8" s="127">
        <v>17784</v>
      </c>
      <c r="G8" s="127">
        <v>77186</v>
      </c>
      <c r="H8" s="127">
        <v>48777</v>
      </c>
      <c r="I8" s="129">
        <v>28409</v>
      </c>
      <c r="J8" s="130"/>
      <c r="K8" s="131" t="s">
        <v>163</v>
      </c>
      <c r="L8" s="132"/>
      <c r="M8" s="133"/>
    </row>
    <row r="9" spans="2:14" s="140" customFormat="1" ht="36" hidden="1" customHeight="1">
      <c r="B9" s="269" t="s">
        <v>439</v>
      </c>
      <c r="C9" s="270"/>
      <c r="D9" s="134">
        <f t="shared" ref="D9:I9" si="1">SUM(D969:D2000)</f>
        <v>116447</v>
      </c>
      <c r="E9" s="134">
        <f t="shared" si="1"/>
        <v>69146</v>
      </c>
      <c r="F9" s="134">
        <f t="shared" si="1"/>
        <v>47301</v>
      </c>
      <c r="G9" s="134">
        <f t="shared" si="1"/>
        <v>164731</v>
      </c>
      <c r="H9" s="134">
        <f t="shared" si="1"/>
        <v>105985</v>
      </c>
      <c r="I9" s="134">
        <f t="shared" si="1"/>
        <v>58746</v>
      </c>
      <c r="J9" s="135">
        <f>D9/(_xlfn.DAYS(INDEX(B:B,COUNTA(B:B)+4),"1-Jan-2024")+2)</f>
        <v>394.73559322033896</v>
      </c>
      <c r="K9" s="136"/>
      <c r="L9" s="137"/>
      <c r="M9" s="138"/>
      <c r="N9" s="139"/>
    </row>
    <row r="10" spans="2:14" s="126" customFormat="1" ht="17.850000000000001" hidden="1" customHeight="1" outlineLevel="1">
      <c r="B10" s="141">
        <v>44333</v>
      </c>
      <c r="C10" s="142" t="s">
        <v>6</v>
      </c>
      <c r="D10" s="143">
        <v>122</v>
      </c>
      <c r="E10" s="144">
        <v>80</v>
      </c>
      <c r="F10" s="143">
        <v>42</v>
      </c>
      <c r="G10" s="143">
        <v>249</v>
      </c>
      <c r="H10" s="143">
        <v>189</v>
      </c>
      <c r="I10" s="145">
        <v>60</v>
      </c>
      <c r="J10" s="146"/>
      <c r="K10" s="147"/>
      <c r="L10" s="132"/>
      <c r="M10" s="133"/>
      <c r="N10" s="148"/>
    </row>
    <row r="11" spans="2:14" s="126" customFormat="1" ht="17.850000000000001" hidden="1" customHeight="1" outlineLevel="1">
      <c r="B11" s="149">
        <v>44334</v>
      </c>
      <c r="C11" s="150" t="s">
        <v>9</v>
      </c>
      <c r="D11" s="151">
        <v>203</v>
      </c>
      <c r="E11" s="152">
        <v>140</v>
      </c>
      <c r="F11" s="151">
        <v>63</v>
      </c>
      <c r="G11" s="151">
        <v>391</v>
      </c>
      <c r="H11" s="151">
        <v>302</v>
      </c>
      <c r="I11" s="153">
        <v>89</v>
      </c>
      <c r="J11" s="154"/>
      <c r="K11" s="155"/>
      <c r="L11" s="132"/>
      <c r="M11" s="133"/>
    </row>
    <row r="12" spans="2:14" s="126" customFormat="1" ht="17.850000000000001" hidden="1" customHeight="1" outlineLevel="1">
      <c r="B12" s="149">
        <v>44335</v>
      </c>
      <c r="C12" s="150" t="s">
        <v>10</v>
      </c>
      <c r="D12" s="151">
        <v>127</v>
      </c>
      <c r="E12" s="152">
        <v>86</v>
      </c>
      <c r="F12" s="151">
        <v>41</v>
      </c>
      <c r="G12" s="151">
        <v>242</v>
      </c>
      <c r="H12" s="151">
        <v>174</v>
      </c>
      <c r="I12" s="153">
        <v>68</v>
      </c>
      <c r="J12" s="154"/>
      <c r="K12" s="155"/>
      <c r="L12" s="132"/>
      <c r="M12" s="133"/>
    </row>
    <row r="13" spans="2:14" s="126" customFormat="1" ht="17.850000000000001" hidden="1" customHeight="1" outlineLevel="1">
      <c r="B13" s="149">
        <v>44336</v>
      </c>
      <c r="C13" s="150" t="s">
        <v>11</v>
      </c>
      <c r="D13" s="151">
        <v>255</v>
      </c>
      <c r="E13" s="152">
        <v>163</v>
      </c>
      <c r="F13" s="151">
        <v>92</v>
      </c>
      <c r="G13" s="151">
        <v>475</v>
      </c>
      <c r="H13" s="151">
        <v>330</v>
      </c>
      <c r="I13" s="153">
        <v>145</v>
      </c>
      <c r="J13" s="154"/>
      <c r="K13" s="155"/>
      <c r="L13" s="132"/>
      <c r="M13" s="133"/>
    </row>
    <row r="14" spans="2:14" s="126" customFormat="1" ht="17.850000000000001" hidden="1" customHeight="1" outlineLevel="1">
      <c r="B14" s="149">
        <v>44337</v>
      </c>
      <c r="C14" s="150" t="s">
        <v>12</v>
      </c>
      <c r="D14" s="151">
        <v>667</v>
      </c>
      <c r="E14" s="152">
        <v>293</v>
      </c>
      <c r="F14" s="151">
        <v>374</v>
      </c>
      <c r="G14" s="151">
        <v>963</v>
      </c>
      <c r="H14" s="151">
        <v>552</v>
      </c>
      <c r="I14" s="153">
        <v>411</v>
      </c>
      <c r="J14" s="154"/>
      <c r="K14" s="155"/>
      <c r="L14" s="132"/>
      <c r="M14" s="133"/>
    </row>
    <row r="15" spans="2:14" s="126" customFormat="1" ht="17.850000000000001" hidden="1" customHeight="1" outlineLevel="1">
      <c r="B15" s="149">
        <v>44338</v>
      </c>
      <c r="C15" s="150" t="s">
        <v>13</v>
      </c>
      <c r="D15" s="151">
        <v>235</v>
      </c>
      <c r="E15" s="152">
        <v>60</v>
      </c>
      <c r="F15" s="151">
        <v>175</v>
      </c>
      <c r="G15" s="151">
        <v>287</v>
      </c>
      <c r="H15" s="151">
        <v>94</v>
      </c>
      <c r="I15" s="153">
        <v>193</v>
      </c>
      <c r="J15" s="154"/>
      <c r="K15" s="155"/>
      <c r="L15" s="132"/>
      <c r="M15" s="133"/>
    </row>
    <row r="16" spans="2:14" s="126" customFormat="1" ht="17.850000000000001" hidden="1" customHeight="1" outlineLevel="1">
      <c r="B16" s="149">
        <v>44339</v>
      </c>
      <c r="C16" s="150" t="s">
        <v>14</v>
      </c>
      <c r="D16" s="151">
        <v>148</v>
      </c>
      <c r="E16" s="152">
        <v>50</v>
      </c>
      <c r="F16" s="151">
        <v>98</v>
      </c>
      <c r="G16" s="151">
        <v>184</v>
      </c>
      <c r="H16" s="151">
        <v>72</v>
      </c>
      <c r="I16" s="153">
        <v>112</v>
      </c>
      <c r="J16" s="154"/>
      <c r="K16" s="155"/>
      <c r="L16" s="132"/>
      <c r="M16" s="133"/>
    </row>
    <row r="17" spans="2:13" s="126" customFormat="1" ht="17.850000000000001" hidden="1" customHeight="1" outlineLevel="1">
      <c r="B17" s="149">
        <v>44340</v>
      </c>
      <c r="C17" s="150" t="s">
        <v>6</v>
      </c>
      <c r="D17" s="151">
        <v>204</v>
      </c>
      <c r="E17" s="152">
        <v>151</v>
      </c>
      <c r="F17" s="151">
        <v>53</v>
      </c>
      <c r="G17" s="151">
        <v>417</v>
      </c>
      <c r="H17" s="151">
        <v>348</v>
      </c>
      <c r="I17" s="153">
        <v>69</v>
      </c>
      <c r="J17" s="154"/>
      <c r="K17" s="155"/>
      <c r="L17" s="132"/>
      <c r="M17" s="133"/>
    </row>
    <row r="18" spans="2:13" s="126" customFormat="1" ht="17.850000000000001" hidden="1" customHeight="1" outlineLevel="1">
      <c r="B18" s="149">
        <v>44341</v>
      </c>
      <c r="C18" s="150" t="s">
        <v>9</v>
      </c>
      <c r="D18" s="151">
        <v>329</v>
      </c>
      <c r="E18" s="152">
        <v>171</v>
      </c>
      <c r="F18" s="151">
        <v>158</v>
      </c>
      <c r="G18" s="151">
        <v>582</v>
      </c>
      <c r="H18" s="151">
        <v>414</v>
      </c>
      <c r="I18" s="153">
        <v>168</v>
      </c>
      <c r="J18" s="154"/>
      <c r="K18" s="155"/>
      <c r="L18" s="132"/>
      <c r="M18" s="133"/>
    </row>
    <row r="19" spans="2:13" s="126" customFormat="1" ht="17.850000000000001" hidden="1" customHeight="1" outlineLevel="1">
      <c r="B19" s="149">
        <v>44342</v>
      </c>
      <c r="C19" s="150" t="s">
        <v>10</v>
      </c>
      <c r="D19" s="151">
        <v>318</v>
      </c>
      <c r="E19" s="152">
        <v>200</v>
      </c>
      <c r="F19" s="151">
        <v>118</v>
      </c>
      <c r="G19" s="151">
        <v>682</v>
      </c>
      <c r="H19" s="151">
        <v>531</v>
      </c>
      <c r="I19" s="153">
        <v>151</v>
      </c>
      <c r="J19" s="154"/>
      <c r="K19" s="155"/>
      <c r="L19" s="132"/>
      <c r="M19" s="133"/>
    </row>
    <row r="20" spans="2:13" s="126" customFormat="1" ht="17.850000000000001" hidden="1" customHeight="1" outlineLevel="1">
      <c r="B20" s="149">
        <v>44343</v>
      </c>
      <c r="C20" s="150" t="s">
        <v>11</v>
      </c>
      <c r="D20" s="151">
        <v>233</v>
      </c>
      <c r="E20" s="152">
        <v>157</v>
      </c>
      <c r="F20" s="151">
        <v>76</v>
      </c>
      <c r="G20" s="151">
        <v>479</v>
      </c>
      <c r="H20" s="151">
        <v>392</v>
      </c>
      <c r="I20" s="153">
        <v>87</v>
      </c>
      <c r="J20" s="154"/>
      <c r="K20" s="155"/>
      <c r="L20" s="132"/>
      <c r="M20" s="133"/>
    </row>
    <row r="21" spans="2:13" s="126" customFormat="1" ht="17.850000000000001" hidden="1" customHeight="1" outlineLevel="1">
      <c r="B21" s="149">
        <v>44344</v>
      </c>
      <c r="C21" s="150" t="s">
        <v>12</v>
      </c>
      <c r="D21" s="151">
        <v>169</v>
      </c>
      <c r="E21" s="152">
        <v>127</v>
      </c>
      <c r="F21" s="151">
        <v>42</v>
      </c>
      <c r="G21" s="151">
        <v>272</v>
      </c>
      <c r="H21" s="151">
        <v>224</v>
      </c>
      <c r="I21" s="153">
        <v>48</v>
      </c>
      <c r="J21" s="154"/>
      <c r="K21" s="155"/>
      <c r="L21" s="132"/>
      <c r="M21" s="133"/>
    </row>
    <row r="22" spans="2:13" s="126" customFormat="1" ht="17.850000000000001" hidden="1" customHeight="1" outlineLevel="1">
      <c r="B22" s="149">
        <v>44345</v>
      </c>
      <c r="C22" s="150" t="s">
        <v>13</v>
      </c>
      <c r="D22" s="151">
        <v>89</v>
      </c>
      <c r="E22" s="152">
        <v>51</v>
      </c>
      <c r="F22" s="151">
        <v>38</v>
      </c>
      <c r="G22" s="151">
        <v>137</v>
      </c>
      <c r="H22" s="151">
        <v>92</v>
      </c>
      <c r="I22" s="153">
        <v>45</v>
      </c>
      <c r="J22" s="154"/>
      <c r="K22" s="155"/>
      <c r="L22" s="132"/>
      <c r="M22" s="133"/>
    </row>
    <row r="23" spans="2:13" s="126" customFormat="1" ht="17.850000000000001" hidden="1" customHeight="1" outlineLevel="1">
      <c r="B23" s="149">
        <v>44346</v>
      </c>
      <c r="C23" s="150" t="s">
        <v>14</v>
      </c>
      <c r="D23" s="151">
        <v>57</v>
      </c>
      <c r="E23" s="152">
        <v>29</v>
      </c>
      <c r="F23" s="151">
        <v>28</v>
      </c>
      <c r="G23" s="151">
        <v>70</v>
      </c>
      <c r="H23" s="151">
        <v>34</v>
      </c>
      <c r="I23" s="153">
        <v>36</v>
      </c>
      <c r="J23" s="154"/>
      <c r="K23" s="155"/>
      <c r="L23" s="132"/>
      <c r="M23" s="133"/>
    </row>
    <row r="24" spans="2:13" s="126" customFormat="1" ht="17.850000000000001" hidden="1" customHeight="1" outlineLevel="1">
      <c r="B24" s="149">
        <v>44347</v>
      </c>
      <c r="C24" s="150" t="s">
        <v>6</v>
      </c>
      <c r="D24" s="151">
        <v>144</v>
      </c>
      <c r="E24" s="152">
        <v>110</v>
      </c>
      <c r="F24" s="151">
        <v>34</v>
      </c>
      <c r="G24" s="151">
        <v>276</v>
      </c>
      <c r="H24" s="151">
        <v>222</v>
      </c>
      <c r="I24" s="153">
        <v>54</v>
      </c>
      <c r="J24" s="154"/>
      <c r="K24" s="155"/>
      <c r="L24" s="132"/>
      <c r="M24" s="133"/>
    </row>
    <row r="25" spans="2:13" s="126" customFormat="1" ht="17.850000000000001" hidden="1" customHeight="1" outlineLevel="1">
      <c r="B25" s="149">
        <v>44348</v>
      </c>
      <c r="C25" s="150" t="s">
        <v>9</v>
      </c>
      <c r="D25" s="151">
        <v>158</v>
      </c>
      <c r="E25" s="152">
        <v>119</v>
      </c>
      <c r="F25" s="151">
        <v>39</v>
      </c>
      <c r="G25" s="151">
        <v>372</v>
      </c>
      <c r="H25" s="151">
        <v>321</v>
      </c>
      <c r="I25" s="153">
        <v>51</v>
      </c>
      <c r="J25" s="154"/>
      <c r="K25" s="155"/>
      <c r="L25" s="132"/>
      <c r="M25" s="133"/>
    </row>
    <row r="26" spans="2:13" s="126" customFormat="1" ht="17.850000000000001" hidden="1" customHeight="1" outlineLevel="1">
      <c r="B26" s="149">
        <v>44349</v>
      </c>
      <c r="C26" s="150" t="s">
        <v>10</v>
      </c>
      <c r="D26" s="151">
        <v>153</v>
      </c>
      <c r="E26" s="152">
        <v>117</v>
      </c>
      <c r="F26" s="151">
        <v>36</v>
      </c>
      <c r="G26" s="151">
        <v>283</v>
      </c>
      <c r="H26" s="151">
        <v>239</v>
      </c>
      <c r="I26" s="153">
        <v>44</v>
      </c>
      <c r="J26" s="154"/>
      <c r="K26" s="155"/>
      <c r="L26" s="132"/>
      <c r="M26" s="133"/>
    </row>
    <row r="27" spans="2:13" s="126" customFormat="1" ht="17.850000000000001" hidden="1" customHeight="1" outlineLevel="1">
      <c r="B27" s="149">
        <v>44350</v>
      </c>
      <c r="C27" s="150" t="s">
        <v>11</v>
      </c>
      <c r="D27" s="151">
        <v>168</v>
      </c>
      <c r="E27" s="152">
        <v>125</v>
      </c>
      <c r="F27" s="151">
        <v>43</v>
      </c>
      <c r="G27" s="151">
        <v>306</v>
      </c>
      <c r="H27" s="151">
        <v>264</v>
      </c>
      <c r="I27" s="153">
        <v>52</v>
      </c>
      <c r="J27" s="154"/>
      <c r="K27" s="155"/>
      <c r="L27" s="132"/>
      <c r="M27" s="133"/>
    </row>
    <row r="28" spans="2:13" s="126" customFormat="1" ht="17.850000000000001" hidden="1" customHeight="1" outlineLevel="1">
      <c r="B28" s="149">
        <v>44351</v>
      </c>
      <c r="C28" s="150" t="s">
        <v>12</v>
      </c>
      <c r="D28" s="151">
        <v>168</v>
      </c>
      <c r="E28" s="152">
        <v>125</v>
      </c>
      <c r="F28" s="151">
        <v>43</v>
      </c>
      <c r="G28" s="151">
        <v>306</v>
      </c>
      <c r="H28" s="151">
        <v>264</v>
      </c>
      <c r="I28" s="153">
        <v>52</v>
      </c>
      <c r="J28" s="154"/>
      <c r="K28" s="155"/>
      <c r="L28" s="132"/>
      <c r="M28" s="133"/>
    </row>
    <row r="29" spans="2:13" s="126" customFormat="1" ht="17.850000000000001" hidden="1" customHeight="1" outlineLevel="1">
      <c r="B29" s="149">
        <v>44352</v>
      </c>
      <c r="C29" s="150" t="s">
        <v>13</v>
      </c>
      <c r="D29" s="151">
        <v>51</v>
      </c>
      <c r="E29" s="152">
        <v>35</v>
      </c>
      <c r="F29" s="151">
        <v>16</v>
      </c>
      <c r="G29" s="151">
        <v>66</v>
      </c>
      <c r="H29" s="151">
        <v>46</v>
      </c>
      <c r="I29" s="153">
        <v>20</v>
      </c>
      <c r="J29" s="154"/>
      <c r="K29" s="155"/>
      <c r="L29" s="132"/>
      <c r="M29" s="133"/>
    </row>
    <row r="30" spans="2:13" s="126" customFormat="1" ht="17.850000000000001" hidden="1" customHeight="1" outlineLevel="1">
      <c r="B30" s="149">
        <v>44353</v>
      </c>
      <c r="C30" s="150" t="s">
        <v>14</v>
      </c>
      <c r="D30" s="151">
        <v>72</v>
      </c>
      <c r="E30" s="152">
        <v>36</v>
      </c>
      <c r="F30" s="151">
        <v>36</v>
      </c>
      <c r="G30" s="151">
        <v>97</v>
      </c>
      <c r="H30" s="151">
        <v>50</v>
      </c>
      <c r="I30" s="153">
        <v>47</v>
      </c>
      <c r="J30" s="154"/>
      <c r="K30" s="155"/>
      <c r="L30" s="132"/>
      <c r="M30" s="133"/>
    </row>
    <row r="31" spans="2:13" s="126" customFormat="1" ht="17.850000000000001" hidden="1" customHeight="1" outlineLevel="1">
      <c r="B31" s="149">
        <v>44354</v>
      </c>
      <c r="C31" s="150" t="s">
        <v>6</v>
      </c>
      <c r="D31" s="151">
        <v>184</v>
      </c>
      <c r="E31" s="152">
        <v>129</v>
      </c>
      <c r="F31" s="151">
        <v>55</v>
      </c>
      <c r="G31" s="151">
        <v>310</v>
      </c>
      <c r="H31" s="151">
        <v>232</v>
      </c>
      <c r="I31" s="153">
        <v>78</v>
      </c>
      <c r="J31" s="154"/>
      <c r="K31" s="155"/>
      <c r="L31" s="132"/>
      <c r="M31" s="133"/>
    </row>
    <row r="32" spans="2:13" s="126" customFormat="1" ht="17.850000000000001" hidden="1" customHeight="1" outlineLevel="1">
      <c r="B32" s="149">
        <v>44355</v>
      </c>
      <c r="C32" s="150" t="s">
        <v>9</v>
      </c>
      <c r="D32" s="151">
        <v>173</v>
      </c>
      <c r="E32" s="152">
        <v>135</v>
      </c>
      <c r="F32" s="151">
        <v>38</v>
      </c>
      <c r="G32" s="151">
        <v>321</v>
      </c>
      <c r="H32" s="151">
        <v>251</v>
      </c>
      <c r="I32" s="153">
        <v>70</v>
      </c>
      <c r="J32" s="154"/>
      <c r="K32" s="155"/>
      <c r="L32" s="132"/>
      <c r="M32" s="133"/>
    </row>
    <row r="33" spans="2:13" s="126" customFormat="1" ht="17.850000000000001" hidden="1" customHeight="1" outlineLevel="1">
      <c r="B33" s="149">
        <v>44356</v>
      </c>
      <c r="C33" s="150" t="s">
        <v>10</v>
      </c>
      <c r="D33" s="151">
        <v>167</v>
      </c>
      <c r="E33" s="152">
        <v>112</v>
      </c>
      <c r="F33" s="151">
        <v>55</v>
      </c>
      <c r="G33" s="151">
        <v>378</v>
      </c>
      <c r="H33" s="151">
        <v>300</v>
      </c>
      <c r="I33" s="153">
        <v>78</v>
      </c>
      <c r="J33" s="154"/>
      <c r="K33" s="155"/>
      <c r="L33" s="132"/>
      <c r="M33" s="133"/>
    </row>
    <row r="34" spans="2:13" s="126" customFormat="1" ht="17.850000000000001" hidden="1" customHeight="1" outlineLevel="1">
      <c r="B34" s="149">
        <v>44357</v>
      </c>
      <c r="C34" s="150" t="s">
        <v>11</v>
      </c>
      <c r="D34" s="151">
        <v>181</v>
      </c>
      <c r="E34" s="152">
        <v>132</v>
      </c>
      <c r="F34" s="151">
        <v>49</v>
      </c>
      <c r="G34" s="151">
        <v>311</v>
      </c>
      <c r="H34" s="151">
        <v>251</v>
      </c>
      <c r="I34" s="153">
        <v>60</v>
      </c>
      <c r="J34" s="154"/>
      <c r="K34" s="155"/>
      <c r="L34" s="132"/>
      <c r="M34" s="133"/>
    </row>
    <row r="35" spans="2:13" s="126" customFormat="1" ht="17.850000000000001" hidden="1" customHeight="1" outlineLevel="1">
      <c r="B35" s="149">
        <v>44358</v>
      </c>
      <c r="C35" s="150" t="s">
        <v>12</v>
      </c>
      <c r="D35" s="151">
        <v>216</v>
      </c>
      <c r="E35" s="152">
        <v>147</v>
      </c>
      <c r="F35" s="151">
        <v>69</v>
      </c>
      <c r="G35" s="151">
        <v>446</v>
      </c>
      <c r="H35" s="151">
        <v>305</v>
      </c>
      <c r="I35" s="153">
        <v>141</v>
      </c>
      <c r="J35" s="154"/>
      <c r="K35" s="155"/>
      <c r="L35" s="132"/>
      <c r="M35" s="133"/>
    </row>
    <row r="36" spans="2:13" s="126" customFormat="1" ht="17.850000000000001" hidden="1" customHeight="1" outlineLevel="1">
      <c r="B36" s="149">
        <v>44359</v>
      </c>
      <c r="C36" s="150" t="s">
        <v>13</v>
      </c>
      <c r="D36" s="151">
        <v>120</v>
      </c>
      <c r="E36" s="152">
        <v>39</v>
      </c>
      <c r="F36" s="151">
        <v>81</v>
      </c>
      <c r="G36" s="151">
        <v>167</v>
      </c>
      <c r="H36" s="151">
        <v>74</v>
      </c>
      <c r="I36" s="153">
        <v>93</v>
      </c>
      <c r="J36" s="154"/>
      <c r="K36" s="155"/>
      <c r="L36" s="132"/>
      <c r="M36" s="133"/>
    </row>
    <row r="37" spans="2:13" s="126" customFormat="1" ht="17.850000000000001" hidden="1" customHeight="1" outlineLevel="1">
      <c r="B37" s="149">
        <v>44360</v>
      </c>
      <c r="C37" s="150" t="s">
        <v>14</v>
      </c>
      <c r="D37" s="151">
        <v>97</v>
      </c>
      <c r="E37" s="152">
        <v>26</v>
      </c>
      <c r="F37" s="151">
        <v>71</v>
      </c>
      <c r="G37" s="151">
        <v>141</v>
      </c>
      <c r="H37" s="151">
        <v>50</v>
      </c>
      <c r="I37" s="153">
        <v>91</v>
      </c>
      <c r="J37" s="154"/>
      <c r="K37" s="155"/>
      <c r="L37" s="132"/>
      <c r="M37" s="133"/>
    </row>
    <row r="38" spans="2:13" s="126" customFormat="1" ht="17.850000000000001" hidden="1" customHeight="1" outlineLevel="1">
      <c r="B38" s="149">
        <v>44361</v>
      </c>
      <c r="C38" s="150" t="s">
        <v>6</v>
      </c>
      <c r="D38" s="151">
        <v>188</v>
      </c>
      <c r="E38" s="152">
        <v>134</v>
      </c>
      <c r="F38" s="151">
        <v>54</v>
      </c>
      <c r="G38" s="151">
        <v>287</v>
      </c>
      <c r="H38" s="151">
        <v>213</v>
      </c>
      <c r="I38" s="153">
        <v>74</v>
      </c>
      <c r="J38" s="154"/>
      <c r="K38" s="155"/>
      <c r="L38" s="132"/>
      <c r="M38" s="133"/>
    </row>
    <row r="39" spans="2:13" s="126" customFormat="1" ht="17.850000000000001" hidden="1" customHeight="1" outlineLevel="1">
      <c r="B39" s="149">
        <v>44362</v>
      </c>
      <c r="C39" s="150" t="s">
        <v>9</v>
      </c>
      <c r="D39" s="151">
        <v>248</v>
      </c>
      <c r="E39" s="152">
        <v>178</v>
      </c>
      <c r="F39" s="151">
        <v>70</v>
      </c>
      <c r="G39" s="151">
        <v>408</v>
      </c>
      <c r="H39" s="151">
        <v>326</v>
      </c>
      <c r="I39" s="153">
        <v>82</v>
      </c>
      <c r="J39" s="154"/>
      <c r="K39" s="155"/>
      <c r="L39" s="132"/>
      <c r="M39" s="133"/>
    </row>
    <row r="40" spans="2:13" s="126" customFormat="1" ht="17.850000000000001" hidden="1" customHeight="1" outlineLevel="1">
      <c r="B40" s="149">
        <v>44363</v>
      </c>
      <c r="C40" s="150" t="s">
        <v>10</v>
      </c>
      <c r="D40" s="151">
        <v>146</v>
      </c>
      <c r="E40" s="152">
        <v>115</v>
      </c>
      <c r="F40" s="151">
        <v>31</v>
      </c>
      <c r="G40" s="151">
        <v>286</v>
      </c>
      <c r="H40" s="151">
        <v>233</v>
      </c>
      <c r="I40" s="153">
        <v>53</v>
      </c>
      <c r="J40" s="154"/>
      <c r="K40" s="155"/>
      <c r="L40" s="132"/>
      <c r="M40" s="133"/>
    </row>
    <row r="41" spans="2:13" s="126" customFormat="1" ht="17.850000000000001" hidden="1" customHeight="1" outlineLevel="1">
      <c r="B41" s="149">
        <v>44364</v>
      </c>
      <c r="C41" s="150" t="s">
        <v>11</v>
      </c>
      <c r="D41" s="151">
        <v>367</v>
      </c>
      <c r="E41" s="152">
        <v>197</v>
      </c>
      <c r="F41" s="151">
        <v>170</v>
      </c>
      <c r="G41" s="151">
        <v>587</v>
      </c>
      <c r="H41" s="151">
        <v>389</v>
      </c>
      <c r="I41" s="153">
        <v>198</v>
      </c>
      <c r="J41" s="154"/>
      <c r="K41" s="155"/>
      <c r="L41" s="132"/>
      <c r="M41" s="133"/>
    </row>
    <row r="42" spans="2:13" s="126" customFormat="1" ht="17.850000000000001" hidden="1" customHeight="1" outlineLevel="1">
      <c r="B42" s="149">
        <v>44365</v>
      </c>
      <c r="C42" s="150" t="s">
        <v>12</v>
      </c>
      <c r="D42" s="151">
        <v>257</v>
      </c>
      <c r="E42" s="152">
        <v>139</v>
      </c>
      <c r="F42" s="151">
        <v>118</v>
      </c>
      <c r="G42" s="151">
        <v>476</v>
      </c>
      <c r="H42" s="151">
        <v>335</v>
      </c>
      <c r="I42" s="153">
        <v>141</v>
      </c>
      <c r="J42" s="154"/>
      <c r="K42" s="155"/>
      <c r="L42" s="132"/>
      <c r="M42" s="133"/>
    </row>
    <row r="43" spans="2:13" s="126" customFormat="1" ht="17.850000000000001" hidden="1" customHeight="1" outlineLevel="1">
      <c r="B43" s="149">
        <v>44366</v>
      </c>
      <c r="C43" s="150" t="s">
        <v>13</v>
      </c>
      <c r="D43" s="151">
        <v>159</v>
      </c>
      <c r="E43" s="152">
        <v>29</v>
      </c>
      <c r="F43" s="151">
        <v>130</v>
      </c>
      <c r="G43" s="151">
        <v>258</v>
      </c>
      <c r="H43" s="151">
        <v>50</v>
      </c>
      <c r="I43" s="153">
        <f>195+13</f>
        <v>208</v>
      </c>
      <c r="J43" s="154"/>
      <c r="K43" s="155"/>
      <c r="L43" s="132"/>
      <c r="M43" s="133"/>
    </row>
    <row r="44" spans="2:13" s="126" customFormat="1" ht="17.850000000000001" hidden="1" customHeight="1" outlineLevel="1">
      <c r="B44" s="149">
        <v>44367</v>
      </c>
      <c r="C44" s="150" t="s">
        <v>14</v>
      </c>
      <c r="D44" s="151">
        <v>134</v>
      </c>
      <c r="E44" s="152">
        <v>38</v>
      </c>
      <c r="F44" s="151">
        <v>96</v>
      </c>
      <c r="G44" s="151">
        <v>175</v>
      </c>
      <c r="H44" s="151">
        <v>48</v>
      </c>
      <c r="I44" s="153">
        <v>127</v>
      </c>
      <c r="J44" s="154"/>
      <c r="K44" s="155"/>
      <c r="L44" s="132"/>
      <c r="M44" s="133"/>
    </row>
    <row r="45" spans="2:13" s="126" customFormat="1" ht="17.850000000000001" hidden="1" customHeight="1" outlineLevel="1">
      <c r="B45" s="156">
        <v>44368</v>
      </c>
      <c r="C45" s="157" t="s">
        <v>6</v>
      </c>
      <c r="D45" s="158">
        <v>230</v>
      </c>
      <c r="E45" s="159">
        <v>151</v>
      </c>
      <c r="F45" s="158">
        <v>79</v>
      </c>
      <c r="G45" s="158">
        <v>436</v>
      </c>
      <c r="H45" s="158">
        <v>338</v>
      </c>
      <c r="I45" s="160">
        <v>98</v>
      </c>
      <c r="J45" s="161"/>
      <c r="K45" s="155"/>
      <c r="L45" s="132"/>
      <c r="M45" s="133"/>
    </row>
    <row r="46" spans="2:13" s="126" customFormat="1" ht="17.850000000000001" hidden="1" customHeight="1" outlineLevel="1">
      <c r="B46" s="156">
        <v>44369</v>
      </c>
      <c r="C46" s="157" t="s">
        <v>9</v>
      </c>
      <c r="D46" s="158">
        <v>207</v>
      </c>
      <c r="E46" s="159">
        <v>132</v>
      </c>
      <c r="F46" s="158">
        <v>75</v>
      </c>
      <c r="G46" s="158">
        <v>373</v>
      </c>
      <c r="H46" s="158">
        <v>281</v>
      </c>
      <c r="I46" s="160">
        <v>92</v>
      </c>
      <c r="J46" s="161"/>
      <c r="K46" s="155"/>
      <c r="L46" s="132"/>
      <c r="M46" s="133"/>
    </row>
    <row r="47" spans="2:13" s="165" customFormat="1" ht="17.850000000000001" hidden="1" customHeight="1" outlineLevel="1">
      <c r="B47" s="156">
        <v>44370</v>
      </c>
      <c r="C47" s="157" t="s">
        <v>15</v>
      </c>
      <c r="D47" s="158">
        <v>222</v>
      </c>
      <c r="E47" s="159">
        <v>153</v>
      </c>
      <c r="F47" s="158">
        <v>69</v>
      </c>
      <c r="G47" s="158">
        <v>373</v>
      </c>
      <c r="H47" s="158">
        <v>289</v>
      </c>
      <c r="I47" s="160">
        <v>84</v>
      </c>
      <c r="J47" s="161"/>
      <c r="K47" s="162"/>
      <c r="L47" s="163"/>
      <c r="M47" s="164"/>
    </row>
    <row r="48" spans="2:13" s="126" customFormat="1" ht="17.850000000000001" hidden="1" customHeight="1" outlineLevel="1">
      <c r="B48" s="149">
        <v>44371</v>
      </c>
      <c r="C48" s="150" t="s">
        <v>16</v>
      </c>
      <c r="D48" s="151">
        <v>294</v>
      </c>
      <c r="E48" s="152">
        <v>214</v>
      </c>
      <c r="F48" s="151">
        <v>80</v>
      </c>
      <c r="G48" s="151">
        <v>491</v>
      </c>
      <c r="H48" s="151">
        <v>368</v>
      </c>
      <c r="I48" s="153">
        <v>123</v>
      </c>
      <c r="J48" s="154"/>
      <c r="K48" s="155"/>
      <c r="L48" s="132"/>
      <c r="M48" s="133"/>
    </row>
    <row r="49" spans="2:13" s="126" customFormat="1" ht="17.850000000000001" hidden="1" customHeight="1" outlineLevel="1">
      <c r="B49" s="149">
        <v>44372</v>
      </c>
      <c r="C49" s="150" t="s">
        <v>17</v>
      </c>
      <c r="D49" s="151">
        <v>178</v>
      </c>
      <c r="E49" s="152">
        <v>139</v>
      </c>
      <c r="F49" s="151">
        <v>39</v>
      </c>
      <c r="G49" s="151">
        <v>336</v>
      </c>
      <c r="H49" s="151">
        <v>291</v>
      </c>
      <c r="I49" s="153">
        <v>45</v>
      </c>
      <c r="J49" s="154"/>
      <c r="K49" s="155"/>
      <c r="L49" s="132"/>
      <c r="M49" s="133"/>
    </row>
    <row r="50" spans="2:13" s="126" customFormat="1" ht="17.850000000000001" hidden="1" customHeight="1" outlineLevel="1">
      <c r="B50" s="149">
        <v>44373</v>
      </c>
      <c r="C50" s="150" t="s">
        <v>18</v>
      </c>
      <c r="D50" s="151">
        <v>59</v>
      </c>
      <c r="E50" s="152">
        <v>30</v>
      </c>
      <c r="F50" s="151">
        <v>29</v>
      </c>
      <c r="G50" s="151">
        <v>70</v>
      </c>
      <c r="H50" s="151">
        <v>37</v>
      </c>
      <c r="I50" s="153">
        <v>33</v>
      </c>
      <c r="J50" s="154"/>
      <c r="K50" s="155"/>
      <c r="L50" s="132"/>
      <c r="M50" s="133"/>
    </row>
    <row r="51" spans="2:13" s="126" customFormat="1" ht="17.850000000000001" hidden="1" customHeight="1" outlineLevel="1">
      <c r="B51" s="149">
        <v>44374</v>
      </c>
      <c r="C51" s="150" t="s">
        <v>19</v>
      </c>
      <c r="D51" s="151">
        <v>60</v>
      </c>
      <c r="E51" s="152">
        <v>27</v>
      </c>
      <c r="F51" s="151">
        <v>33</v>
      </c>
      <c r="G51" s="151">
        <v>101</v>
      </c>
      <c r="H51" s="151">
        <v>58</v>
      </c>
      <c r="I51" s="153">
        <v>43</v>
      </c>
      <c r="J51" s="154"/>
      <c r="K51" s="155"/>
      <c r="L51" s="132"/>
      <c r="M51" s="133"/>
    </row>
    <row r="52" spans="2:13" s="126" customFormat="1" ht="17.850000000000001" hidden="1" customHeight="1" outlineLevel="1">
      <c r="B52" s="149">
        <v>44375</v>
      </c>
      <c r="C52" s="150" t="s">
        <v>20</v>
      </c>
      <c r="D52" s="151">
        <v>152</v>
      </c>
      <c r="E52" s="152">
        <v>110</v>
      </c>
      <c r="F52" s="151">
        <v>42</v>
      </c>
      <c r="G52" s="151">
        <v>283</v>
      </c>
      <c r="H52" s="151">
        <v>222</v>
      </c>
      <c r="I52" s="153">
        <v>61</v>
      </c>
      <c r="J52" s="154"/>
      <c r="K52" s="155"/>
      <c r="L52" s="132"/>
      <c r="M52" s="133"/>
    </row>
    <row r="53" spans="2:13" s="126" customFormat="1" ht="17.850000000000001" hidden="1" customHeight="1" outlineLevel="1">
      <c r="B53" s="149">
        <v>44376</v>
      </c>
      <c r="C53" s="150" t="s">
        <v>21</v>
      </c>
      <c r="D53" s="151">
        <v>172</v>
      </c>
      <c r="E53" s="152">
        <v>137</v>
      </c>
      <c r="F53" s="151">
        <v>35</v>
      </c>
      <c r="G53" s="151">
        <v>334</v>
      </c>
      <c r="H53" s="151">
        <v>289</v>
      </c>
      <c r="I53" s="153">
        <v>45</v>
      </c>
      <c r="J53" s="154"/>
      <c r="K53" s="155"/>
      <c r="L53" s="132"/>
      <c r="M53" s="133"/>
    </row>
    <row r="54" spans="2:13" s="126" customFormat="1" ht="17.850000000000001" hidden="1" customHeight="1" outlineLevel="1">
      <c r="B54" s="149">
        <v>44377</v>
      </c>
      <c r="C54" s="150" t="s">
        <v>22</v>
      </c>
      <c r="D54" s="151">
        <v>182</v>
      </c>
      <c r="E54" s="152">
        <v>127</v>
      </c>
      <c r="F54" s="151">
        <v>55</v>
      </c>
      <c r="G54" s="151">
        <v>356</v>
      </c>
      <c r="H54" s="151">
        <v>276</v>
      </c>
      <c r="I54" s="153">
        <v>80</v>
      </c>
      <c r="J54" s="154"/>
      <c r="K54" s="155"/>
      <c r="L54" s="132"/>
      <c r="M54" s="133"/>
    </row>
    <row r="55" spans="2:13" s="126" customFormat="1" ht="17.850000000000001" hidden="1" customHeight="1" outlineLevel="1">
      <c r="B55" s="149">
        <v>44378</v>
      </c>
      <c r="C55" s="150" t="s">
        <v>23</v>
      </c>
      <c r="D55" s="151">
        <v>287</v>
      </c>
      <c r="E55" s="152">
        <v>188</v>
      </c>
      <c r="F55" s="151">
        <v>99</v>
      </c>
      <c r="G55" s="151">
        <v>653</v>
      </c>
      <c r="H55" s="151">
        <v>466</v>
      </c>
      <c r="I55" s="153">
        <v>187</v>
      </c>
      <c r="J55" s="154"/>
      <c r="K55" s="155"/>
      <c r="L55" s="132"/>
      <c r="M55" s="133"/>
    </row>
    <row r="56" spans="2:13" s="126" customFormat="1" ht="17.850000000000001" hidden="1" customHeight="1" outlineLevel="1">
      <c r="B56" s="149">
        <v>44379</v>
      </c>
      <c r="C56" s="150" t="s">
        <v>17</v>
      </c>
      <c r="D56" s="151">
        <v>242</v>
      </c>
      <c r="E56" s="152">
        <v>178</v>
      </c>
      <c r="F56" s="151">
        <v>64</v>
      </c>
      <c r="G56" s="151">
        <v>510</v>
      </c>
      <c r="H56" s="151">
        <v>390</v>
      </c>
      <c r="I56" s="153">
        <v>120</v>
      </c>
      <c r="J56" s="154"/>
      <c r="K56" s="155"/>
      <c r="L56" s="132"/>
      <c r="M56" s="133"/>
    </row>
    <row r="57" spans="2:13" s="126" customFormat="1" ht="17.850000000000001" hidden="1" customHeight="1" outlineLevel="1">
      <c r="B57" s="149">
        <v>44380</v>
      </c>
      <c r="C57" s="150" t="s">
        <v>24</v>
      </c>
      <c r="D57" s="151">
        <v>90</v>
      </c>
      <c r="E57" s="152">
        <v>42</v>
      </c>
      <c r="F57" s="151">
        <v>48</v>
      </c>
      <c r="G57" s="151">
        <v>161</v>
      </c>
      <c r="H57" s="151">
        <v>64</v>
      </c>
      <c r="I57" s="153">
        <v>97</v>
      </c>
      <c r="J57" s="154"/>
      <c r="K57" s="155"/>
      <c r="L57" s="132"/>
      <c r="M57" s="133"/>
    </row>
    <row r="58" spans="2:13" s="126" customFormat="1" ht="17.850000000000001" hidden="1" customHeight="1" outlineLevel="1">
      <c r="B58" s="149">
        <v>44381</v>
      </c>
      <c r="C58" s="150" t="s">
        <v>25</v>
      </c>
      <c r="D58" s="151">
        <v>51</v>
      </c>
      <c r="E58" s="152">
        <v>17</v>
      </c>
      <c r="F58" s="151">
        <v>34</v>
      </c>
      <c r="G58" s="151">
        <v>102</v>
      </c>
      <c r="H58" s="151">
        <v>16</v>
      </c>
      <c r="I58" s="153">
        <v>86</v>
      </c>
      <c r="J58" s="154"/>
      <c r="K58" s="155"/>
      <c r="L58" s="132"/>
      <c r="M58" s="133"/>
    </row>
    <row r="59" spans="2:13" s="126" customFormat="1" ht="17.850000000000001" hidden="1" customHeight="1" outlineLevel="1">
      <c r="B59" s="149">
        <v>44382</v>
      </c>
      <c r="C59" s="150" t="s">
        <v>20</v>
      </c>
      <c r="D59" s="151">
        <v>188</v>
      </c>
      <c r="E59" s="152">
        <v>152</v>
      </c>
      <c r="F59" s="151">
        <v>36</v>
      </c>
      <c r="G59" s="151">
        <v>519</v>
      </c>
      <c r="H59" s="151">
        <v>417</v>
      </c>
      <c r="I59" s="153">
        <v>102</v>
      </c>
      <c r="J59" s="154"/>
      <c r="K59" s="155"/>
      <c r="L59" s="132"/>
      <c r="M59" s="133"/>
    </row>
    <row r="60" spans="2:13" s="126" customFormat="1" ht="17.850000000000001" hidden="1" customHeight="1" outlineLevel="1">
      <c r="B60" s="149">
        <v>44383</v>
      </c>
      <c r="C60" s="150" t="s">
        <v>21</v>
      </c>
      <c r="D60" s="151">
        <v>205</v>
      </c>
      <c r="E60" s="152">
        <v>143</v>
      </c>
      <c r="F60" s="151">
        <v>62</v>
      </c>
      <c r="G60" s="151">
        <v>458</v>
      </c>
      <c r="H60" s="151">
        <v>326</v>
      </c>
      <c r="I60" s="153">
        <v>132</v>
      </c>
      <c r="J60" s="154"/>
      <c r="K60" s="155"/>
      <c r="L60" s="132"/>
      <c r="M60" s="133"/>
    </row>
    <row r="61" spans="2:13" s="126" customFormat="1" ht="17.850000000000001" hidden="1" customHeight="1" outlineLevel="1">
      <c r="B61" s="149">
        <v>44384</v>
      </c>
      <c r="C61" s="150" t="s">
        <v>22</v>
      </c>
      <c r="D61" s="151">
        <v>174</v>
      </c>
      <c r="E61" s="152">
        <v>112</v>
      </c>
      <c r="F61" s="151">
        <v>62</v>
      </c>
      <c r="G61" s="151">
        <v>444</v>
      </c>
      <c r="H61" s="151">
        <v>311</v>
      </c>
      <c r="I61" s="153">
        <v>132</v>
      </c>
      <c r="J61" s="154"/>
      <c r="K61" s="155"/>
      <c r="L61" s="132"/>
      <c r="M61" s="133"/>
    </row>
    <row r="62" spans="2:13" s="126" customFormat="1" ht="17.850000000000001" hidden="1" customHeight="1" outlineLevel="1">
      <c r="B62" s="149">
        <v>44385</v>
      </c>
      <c r="C62" s="150" t="s">
        <v>23</v>
      </c>
      <c r="D62" s="151">
        <v>215</v>
      </c>
      <c r="E62" s="152">
        <v>166</v>
      </c>
      <c r="F62" s="151">
        <v>49</v>
      </c>
      <c r="G62" s="151">
        <v>450</v>
      </c>
      <c r="H62" s="151">
        <v>356</v>
      </c>
      <c r="I62" s="153">
        <v>94</v>
      </c>
      <c r="J62" s="154"/>
      <c r="K62" s="155"/>
      <c r="L62" s="132"/>
      <c r="M62" s="133"/>
    </row>
    <row r="63" spans="2:13" s="126" customFormat="1" ht="17.850000000000001" hidden="1" customHeight="1" outlineLevel="1">
      <c r="B63" s="149">
        <v>44386</v>
      </c>
      <c r="C63" s="150" t="s">
        <v>17</v>
      </c>
      <c r="D63" s="151">
        <v>170</v>
      </c>
      <c r="E63" s="152">
        <v>115</v>
      </c>
      <c r="F63" s="151">
        <v>55</v>
      </c>
      <c r="G63" s="151">
        <v>373</v>
      </c>
      <c r="H63" s="151">
        <v>267</v>
      </c>
      <c r="I63" s="153">
        <v>106</v>
      </c>
      <c r="J63" s="154"/>
      <c r="K63" s="155"/>
      <c r="L63" s="132"/>
      <c r="M63" s="133"/>
    </row>
    <row r="64" spans="2:13" s="126" customFormat="1" ht="17.850000000000001" hidden="1" customHeight="1" outlineLevel="1">
      <c r="B64" s="149">
        <v>44387</v>
      </c>
      <c r="C64" s="150" t="s">
        <v>24</v>
      </c>
      <c r="D64" s="151">
        <v>94</v>
      </c>
      <c r="E64" s="152">
        <v>35</v>
      </c>
      <c r="F64" s="151">
        <v>59</v>
      </c>
      <c r="G64" s="151">
        <v>148</v>
      </c>
      <c r="H64" s="151">
        <v>56</v>
      </c>
      <c r="I64" s="153">
        <v>92</v>
      </c>
      <c r="J64" s="154"/>
      <c r="K64" s="155"/>
      <c r="L64" s="132"/>
      <c r="M64" s="133"/>
    </row>
    <row r="65" spans="2:13" s="126" customFormat="1" ht="17.850000000000001" hidden="1" customHeight="1" outlineLevel="1">
      <c r="B65" s="149">
        <v>44388</v>
      </c>
      <c r="C65" s="150" t="s">
        <v>25</v>
      </c>
      <c r="D65" s="151">
        <v>112</v>
      </c>
      <c r="E65" s="152">
        <v>31</v>
      </c>
      <c r="F65" s="151">
        <v>81</v>
      </c>
      <c r="G65" s="151">
        <v>186</v>
      </c>
      <c r="H65" s="151">
        <v>60</v>
      </c>
      <c r="I65" s="153">
        <v>126</v>
      </c>
      <c r="J65" s="154"/>
      <c r="K65" s="155"/>
      <c r="L65" s="132"/>
      <c r="M65" s="133"/>
    </row>
    <row r="66" spans="2:13" s="126" customFormat="1" ht="17.850000000000001" hidden="1" customHeight="1" outlineLevel="1">
      <c r="B66" s="149">
        <v>44389</v>
      </c>
      <c r="C66" s="150" t="s">
        <v>20</v>
      </c>
      <c r="D66" s="151">
        <v>181</v>
      </c>
      <c r="E66" s="152">
        <v>115</v>
      </c>
      <c r="F66" s="151">
        <v>66</v>
      </c>
      <c r="G66" s="151">
        <v>328</v>
      </c>
      <c r="H66" s="151">
        <v>212</v>
      </c>
      <c r="I66" s="153">
        <v>116</v>
      </c>
      <c r="J66" s="154"/>
      <c r="K66" s="155"/>
      <c r="L66" s="132"/>
      <c r="M66" s="133"/>
    </row>
    <row r="67" spans="2:13" s="126" customFormat="1" ht="17.850000000000001" hidden="1" customHeight="1" outlineLevel="1">
      <c r="B67" s="149">
        <v>44390</v>
      </c>
      <c r="C67" s="150" t="s">
        <v>21</v>
      </c>
      <c r="D67" s="151">
        <v>161</v>
      </c>
      <c r="E67" s="152">
        <v>110</v>
      </c>
      <c r="F67" s="151">
        <v>51</v>
      </c>
      <c r="G67" s="151">
        <v>327</v>
      </c>
      <c r="H67" s="151">
        <v>227</v>
      </c>
      <c r="I67" s="153">
        <v>100</v>
      </c>
      <c r="J67" s="154"/>
      <c r="K67" s="155"/>
      <c r="L67" s="132"/>
      <c r="M67" s="133"/>
    </row>
    <row r="68" spans="2:13" s="126" customFormat="1" ht="17.850000000000001" hidden="1" customHeight="1" outlineLevel="1">
      <c r="B68" s="149">
        <v>44391</v>
      </c>
      <c r="C68" s="150" t="s">
        <v>22</v>
      </c>
      <c r="D68" s="151">
        <v>168</v>
      </c>
      <c r="E68" s="152">
        <v>110</v>
      </c>
      <c r="F68" s="151">
        <v>58</v>
      </c>
      <c r="G68" s="151">
        <v>356</v>
      </c>
      <c r="H68" s="151">
        <v>244</v>
      </c>
      <c r="I68" s="153">
        <v>112</v>
      </c>
      <c r="J68" s="154"/>
      <c r="K68" s="155"/>
      <c r="L68" s="132"/>
      <c r="M68" s="133"/>
    </row>
    <row r="69" spans="2:13" s="165" customFormat="1" ht="17.850000000000001" hidden="1" customHeight="1" outlineLevel="1">
      <c r="B69" s="156">
        <v>44392</v>
      </c>
      <c r="C69" s="157" t="s">
        <v>23</v>
      </c>
      <c r="D69" s="158">
        <v>134</v>
      </c>
      <c r="E69" s="159">
        <v>104</v>
      </c>
      <c r="F69" s="158">
        <v>30</v>
      </c>
      <c r="G69" s="158">
        <v>224</v>
      </c>
      <c r="H69" s="158">
        <v>180</v>
      </c>
      <c r="I69" s="160">
        <v>44</v>
      </c>
      <c r="J69" s="161"/>
      <c r="K69" s="162"/>
      <c r="L69" s="163"/>
      <c r="M69" s="164"/>
    </row>
    <row r="70" spans="2:13" s="126" customFormat="1" ht="17.850000000000001" hidden="1" customHeight="1" outlineLevel="1">
      <c r="B70" s="149">
        <v>44393</v>
      </c>
      <c r="C70" s="150" t="s">
        <v>26</v>
      </c>
      <c r="D70" s="151">
        <v>121</v>
      </c>
      <c r="E70" s="152">
        <v>90</v>
      </c>
      <c r="F70" s="151">
        <v>31</v>
      </c>
      <c r="G70" s="151">
        <v>329</v>
      </c>
      <c r="H70" s="151">
        <v>239</v>
      </c>
      <c r="I70" s="153">
        <v>90</v>
      </c>
      <c r="J70" s="154"/>
      <c r="K70" s="155"/>
      <c r="L70" s="132"/>
      <c r="M70" s="133"/>
    </row>
    <row r="71" spans="2:13" s="126" customFormat="1" ht="17.850000000000001" hidden="1" customHeight="1" outlineLevel="1">
      <c r="B71" s="149">
        <v>44394</v>
      </c>
      <c r="C71" s="150" t="s">
        <v>18</v>
      </c>
      <c r="D71" s="151">
        <v>76</v>
      </c>
      <c r="E71" s="152">
        <v>45</v>
      </c>
      <c r="F71" s="151">
        <v>31</v>
      </c>
      <c r="G71" s="151">
        <v>136</v>
      </c>
      <c r="H71" s="151">
        <v>76</v>
      </c>
      <c r="I71" s="153">
        <v>60</v>
      </c>
      <c r="J71" s="154"/>
      <c r="K71" s="155"/>
      <c r="L71" s="132"/>
      <c r="M71" s="133"/>
    </row>
    <row r="72" spans="2:13" s="126" customFormat="1" ht="17.850000000000001" hidden="1" customHeight="1" outlineLevel="1">
      <c r="B72" s="149">
        <v>44395</v>
      </c>
      <c r="C72" s="150" t="s">
        <v>19</v>
      </c>
      <c r="D72" s="151">
        <v>62</v>
      </c>
      <c r="E72" s="152">
        <v>34</v>
      </c>
      <c r="F72" s="151">
        <v>28</v>
      </c>
      <c r="G72" s="151">
        <v>106</v>
      </c>
      <c r="H72" s="151">
        <v>43</v>
      </c>
      <c r="I72" s="153">
        <v>63</v>
      </c>
      <c r="J72" s="154"/>
      <c r="K72" s="155"/>
      <c r="L72" s="132"/>
      <c r="M72" s="133"/>
    </row>
    <row r="73" spans="2:13" s="126" customFormat="1" ht="17.850000000000001" hidden="1" customHeight="1" outlineLevel="1">
      <c r="B73" s="149">
        <v>44396</v>
      </c>
      <c r="C73" s="150" t="s">
        <v>27</v>
      </c>
      <c r="D73" s="151">
        <v>166</v>
      </c>
      <c r="E73" s="152">
        <v>110</v>
      </c>
      <c r="F73" s="151">
        <v>56</v>
      </c>
      <c r="G73" s="151">
        <v>285</v>
      </c>
      <c r="H73" s="151">
        <v>177</v>
      </c>
      <c r="I73" s="153">
        <v>108</v>
      </c>
      <c r="J73" s="154"/>
      <c r="K73" s="155"/>
      <c r="L73" s="132"/>
      <c r="M73" s="133"/>
    </row>
    <row r="74" spans="2:13" s="126" customFormat="1" ht="17.850000000000001" hidden="1" customHeight="1" outlineLevel="1">
      <c r="B74" s="149">
        <v>44397</v>
      </c>
      <c r="C74" s="150" t="s">
        <v>21</v>
      </c>
      <c r="D74" s="151">
        <v>185</v>
      </c>
      <c r="E74" s="152">
        <v>126</v>
      </c>
      <c r="F74" s="151">
        <v>59</v>
      </c>
      <c r="G74" s="151">
        <v>406</v>
      </c>
      <c r="H74" s="151">
        <v>233</v>
      </c>
      <c r="I74" s="153">
        <v>173</v>
      </c>
      <c r="J74" s="154"/>
      <c r="K74" s="155"/>
      <c r="L74" s="132"/>
      <c r="M74" s="133"/>
    </row>
    <row r="75" spans="2:13" s="126" customFormat="1" ht="17.850000000000001" hidden="1" customHeight="1" outlineLevel="1">
      <c r="B75" s="149">
        <v>44398</v>
      </c>
      <c r="C75" s="150" t="s">
        <v>22</v>
      </c>
      <c r="D75" s="151">
        <v>186</v>
      </c>
      <c r="E75" s="152">
        <v>135</v>
      </c>
      <c r="F75" s="151">
        <v>51</v>
      </c>
      <c r="G75" s="151">
        <v>336</v>
      </c>
      <c r="H75" s="151">
        <v>264</v>
      </c>
      <c r="I75" s="153">
        <v>72</v>
      </c>
      <c r="J75" s="154"/>
      <c r="K75" s="155"/>
      <c r="L75" s="132"/>
      <c r="M75" s="133"/>
    </row>
    <row r="76" spans="2:13" s="126" customFormat="1" ht="17.850000000000001" hidden="1" customHeight="1" outlineLevel="1">
      <c r="B76" s="149">
        <v>44399</v>
      </c>
      <c r="C76" s="150" t="s">
        <v>23</v>
      </c>
      <c r="D76" s="151">
        <v>185</v>
      </c>
      <c r="E76" s="152">
        <v>133</v>
      </c>
      <c r="F76" s="151">
        <v>52</v>
      </c>
      <c r="G76" s="151">
        <v>333</v>
      </c>
      <c r="H76" s="151">
        <v>254</v>
      </c>
      <c r="I76" s="153">
        <v>79</v>
      </c>
      <c r="J76" s="154"/>
      <c r="K76" s="155"/>
      <c r="L76" s="132"/>
      <c r="M76" s="133"/>
    </row>
    <row r="77" spans="2:13" s="126" customFormat="1" ht="17.850000000000001" hidden="1" customHeight="1" outlineLevel="1">
      <c r="B77" s="156">
        <v>44400</v>
      </c>
      <c r="C77" s="157" t="s">
        <v>17</v>
      </c>
      <c r="D77" s="158">
        <v>193</v>
      </c>
      <c r="E77" s="159">
        <v>140</v>
      </c>
      <c r="F77" s="158">
        <f>52+1</f>
        <v>53</v>
      </c>
      <c r="G77" s="158">
        <v>407</v>
      </c>
      <c r="H77" s="158">
        <v>308</v>
      </c>
      <c r="I77" s="160">
        <v>98</v>
      </c>
      <c r="J77" s="161"/>
      <c r="K77" s="155"/>
      <c r="L77" s="132"/>
      <c r="M77" s="133"/>
    </row>
    <row r="78" spans="2:13" s="126" customFormat="1" ht="17.850000000000001" hidden="1" customHeight="1" outlineLevel="1">
      <c r="B78" s="156">
        <v>44401</v>
      </c>
      <c r="C78" s="157" t="s">
        <v>24</v>
      </c>
      <c r="D78" s="158">
        <v>74</v>
      </c>
      <c r="E78" s="159">
        <v>30</v>
      </c>
      <c r="F78" s="158">
        <v>44</v>
      </c>
      <c r="G78" s="158">
        <v>141</v>
      </c>
      <c r="H78" s="158">
        <v>49</v>
      </c>
      <c r="I78" s="160">
        <v>92</v>
      </c>
      <c r="J78" s="161"/>
      <c r="K78" s="155"/>
      <c r="L78" s="132"/>
      <c r="M78" s="133"/>
    </row>
    <row r="79" spans="2:13" s="126" customFormat="1" ht="17.850000000000001" hidden="1" customHeight="1" outlineLevel="1">
      <c r="B79" s="156">
        <v>44402</v>
      </c>
      <c r="C79" s="157" t="s">
        <v>25</v>
      </c>
      <c r="D79" s="158">
        <v>62</v>
      </c>
      <c r="E79" s="159">
        <v>26</v>
      </c>
      <c r="F79" s="158">
        <v>36</v>
      </c>
      <c r="G79" s="158">
        <v>97</v>
      </c>
      <c r="H79" s="158">
        <v>41</v>
      </c>
      <c r="I79" s="160">
        <v>56</v>
      </c>
      <c r="J79" s="161"/>
      <c r="K79" s="155"/>
      <c r="L79" s="132"/>
      <c r="M79" s="133"/>
    </row>
    <row r="80" spans="2:13" s="126" customFormat="1" ht="17.850000000000001" hidden="1" customHeight="1" outlineLevel="1">
      <c r="B80" s="156">
        <v>44403</v>
      </c>
      <c r="C80" s="157" t="s">
        <v>28</v>
      </c>
      <c r="D80" s="158">
        <v>174</v>
      </c>
      <c r="E80" s="159">
        <v>118</v>
      </c>
      <c r="F80" s="158">
        <v>56</v>
      </c>
      <c r="G80" s="158">
        <v>415</v>
      </c>
      <c r="H80" s="158">
        <v>255</v>
      </c>
      <c r="I80" s="160">
        <v>160</v>
      </c>
      <c r="J80" s="161"/>
      <c r="K80" s="155"/>
      <c r="L80" s="132"/>
      <c r="M80" s="133"/>
    </row>
    <row r="81" spans="2:13" s="165" customFormat="1" ht="17.850000000000001" hidden="1" customHeight="1" outlineLevel="1">
      <c r="B81" s="156">
        <v>44404</v>
      </c>
      <c r="C81" s="157" t="s">
        <v>29</v>
      </c>
      <c r="D81" s="158">
        <v>191</v>
      </c>
      <c r="E81" s="159">
        <v>126</v>
      </c>
      <c r="F81" s="158">
        <v>65</v>
      </c>
      <c r="G81" s="158">
        <v>372</v>
      </c>
      <c r="H81" s="158">
        <v>261</v>
      </c>
      <c r="I81" s="160">
        <v>111</v>
      </c>
      <c r="J81" s="161"/>
      <c r="K81" s="162"/>
      <c r="L81" s="163"/>
      <c r="M81" s="164"/>
    </row>
    <row r="82" spans="2:13" s="165" customFormat="1" ht="17.850000000000001" hidden="1" customHeight="1" outlineLevel="1">
      <c r="B82" s="156">
        <v>44405</v>
      </c>
      <c r="C82" s="157" t="s">
        <v>15</v>
      </c>
      <c r="D82" s="158">
        <v>196</v>
      </c>
      <c r="E82" s="159">
        <v>115</v>
      </c>
      <c r="F82" s="158">
        <v>81</v>
      </c>
      <c r="G82" s="158">
        <v>389</v>
      </c>
      <c r="H82" s="158">
        <v>260</v>
      </c>
      <c r="I82" s="160">
        <v>129</v>
      </c>
      <c r="J82" s="161"/>
      <c r="K82" s="162"/>
      <c r="L82" s="163"/>
      <c r="M82" s="164"/>
    </row>
    <row r="83" spans="2:13" s="165" customFormat="1" ht="17.850000000000001" hidden="1" customHeight="1" outlineLevel="1">
      <c r="B83" s="156">
        <v>44406</v>
      </c>
      <c r="C83" s="157" t="s">
        <v>30</v>
      </c>
      <c r="D83" s="158">
        <v>221</v>
      </c>
      <c r="E83" s="159">
        <v>133</v>
      </c>
      <c r="F83" s="158">
        <v>88</v>
      </c>
      <c r="G83" s="158">
        <v>394</v>
      </c>
      <c r="H83" s="158">
        <v>290</v>
      </c>
      <c r="I83" s="160">
        <v>104</v>
      </c>
      <c r="J83" s="161"/>
      <c r="K83" s="162"/>
      <c r="L83" s="163"/>
      <c r="M83" s="164"/>
    </row>
    <row r="84" spans="2:13" s="165" customFormat="1" ht="17.850000000000001" hidden="1" customHeight="1" outlineLevel="1">
      <c r="B84" s="156">
        <v>44407</v>
      </c>
      <c r="C84" s="157" t="s">
        <v>17</v>
      </c>
      <c r="D84" s="158">
        <v>173</v>
      </c>
      <c r="E84" s="159">
        <v>112</v>
      </c>
      <c r="F84" s="158">
        <v>61</v>
      </c>
      <c r="G84" s="158">
        <v>377</v>
      </c>
      <c r="H84" s="158">
        <v>258</v>
      </c>
      <c r="I84" s="160">
        <v>118</v>
      </c>
      <c r="J84" s="161"/>
      <c r="K84" s="162"/>
      <c r="L84" s="163"/>
      <c r="M84" s="164"/>
    </row>
    <row r="85" spans="2:13" s="165" customFormat="1" ht="17.850000000000001" hidden="1" customHeight="1" outlineLevel="1">
      <c r="B85" s="156">
        <v>44408</v>
      </c>
      <c r="C85" s="157" t="s">
        <v>24</v>
      </c>
      <c r="D85" s="158">
        <v>96</v>
      </c>
      <c r="E85" s="159">
        <v>37</v>
      </c>
      <c r="F85" s="158">
        <v>59</v>
      </c>
      <c r="G85" s="158">
        <v>148</v>
      </c>
      <c r="H85" s="158">
        <v>35</v>
      </c>
      <c r="I85" s="160">
        <v>113</v>
      </c>
      <c r="J85" s="161"/>
      <c r="K85" s="162"/>
      <c r="L85" s="163"/>
      <c r="M85" s="164"/>
    </row>
    <row r="86" spans="2:13" s="165" customFormat="1" ht="17.850000000000001" hidden="1" customHeight="1" outlineLevel="1">
      <c r="B86" s="156">
        <v>44409</v>
      </c>
      <c r="C86" s="157" t="s">
        <v>25</v>
      </c>
      <c r="D86" s="158">
        <v>42</v>
      </c>
      <c r="E86" s="159">
        <v>20</v>
      </c>
      <c r="F86" s="158">
        <v>22</v>
      </c>
      <c r="G86" s="158">
        <v>53</v>
      </c>
      <c r="H86" s="158">
        <v>25</v>
      </c>
      <c r="I86" s="160">
        <v>28</v>
      </c>
      <c r="J86" s="161"/>
      <c r="K86" s="162"/>
      <c r="L86" s="163"/>
      <c r="M86" s="164"/>
    </row>
    <row r="87" spans="2:13" s="165" customFormat="1" ht="17.850000000000001" hidden="1" customHeight="1" outlineLevel="1">
      <c r="B87" s="156">
        <v>44410</v>
      </c>
      <c r="C87" s="157" t="s">
        <v>20</v>
      </c>
      <c r="D87" s="158">
        <v>187</v>
      </c>
      <c r="E87" s="159">
        <v>147</v>
      </c>
      <c r="F87" s="158">
        <v>40</v>
      </c>
      <c r="G87" s="158">
        <v>423</v>
      </c>
      <c r="H87" s="158">
        <v>381</v>
      </c>
      <c r="I87" s="160">
        <v>42</v>
      </c>
      <c r="J87" s="161"/>
      <c r="K87" s="162"/>
      <c r="L87" s="163"/>
      <c r="M87" s="164"/>
    </row>
    <row r="88" spans="2:13" s="168" customFormat="1" ht="17.850000000000001" hidden="1" customHeight="1" outlineLevel="1">
      <c r="B88" s="156">
        <v>44411</v>
      </c>
      <c r="C88" s="157" t="s">
        <v>21</v>
      </c>
      <c r="D88" s="158">
        <v>160</v>
      </c>
      <c r="E88" s="159">
        <v>122</v>
      </c>
      <c r="F88" s="158">
        <v>38</v>
      </c>
      <c r="G88" s="158">
        <v>346</v>
      </c>
      <c r="H88" s="158">
        <v>295</v>
      </c>
      <c r="I88" s="160">
        <v>51</v>
      </c>
      <c r="J88" s="161"/>
      <c r="K88" s="166"/>
      <c r="L88" s="124"/>
      <c r="M88" s="167"/>
    </row>
    <row r="89" spans="2:13" s="165" customFormat="1" ht="17.850000000000001" hidden="1" customHeight="1" outlineLevel="1">
      <c r="B89" s="156">
        <v>44412</v>
      </c>
      <c r="C89" s="157" t="s">
        <v>15</v>
      </c>
      <c r="D89" s="158">
        <v>332</v>
      </c>
      <c r="E89" s="159">
        <v>210</v>
      </c>
      <c r="F89" s="158">
        <v>122</v>
      </c>
      <c r="G89" s="158">
        <v>631</v>
      </c>
      <c r="H89" s="158">
        <v>491</v>
      </c>
      <c r="I89" s="160">
        <v>140</v>
      </c>
      <c r="J89" s="161"/>
      <c r="K89" s="162"/>
      <c r="L89" s="163"/>
      <c r="M89" s="164"/>
    </row>
    <row r="90" spans="2:13" s="165" customFormat="1" ht="17.850000000000001" hidden="1" customHeight="1" outlineLevel="1">
      <c r="B90" s="156">
        <v>44413</v>
      </c>
      <c r="C90" s="157" t="s">
        <v>31</v>
      </c>
      <c r="D90" s="158">
        <v>231</v>
      </c>
      <c r="E90" s="159">
        <v>157</v>
      </c>
      <c r="F90" s="158">
        <v>74</v>
      </c>
      <c r="G90" s="158">
        <v>415</v>
      </c>
      <c r="H90" s="158">
        <v>315</v>
      </c>
      <c r="I90" s="160">
        <v>100</v>
      </c>
      <c r="J90" s="161"/>
      <c r="K90" s="162"/>
      <c r="L90" s="163"/>
      <c r="M90" s="164"/>
    </row>
    <row r="91" spans="2:13" s="168" customFormat="1" ht="17.850000000000001" hidden="1" customHeight="1" outlineLevel="1">
      <c r="B91" s="149">
        <v>44414</v>
      </c>
      <c r="C91" s="150" t="s">
        <v>17</v>
      </c>
      <c r="D91" s="151">
        <v>159</v>
      </c>
      <c r="E91" s="152">
        <v>114</v>
      </c>
      <c r="F91" s="151">
        <v>45</v>
      </c>
      <c r="G91" s="151">
        <v>329</v>
      </c>
      <c r="H91" s="151">
        <v>250</v>
      </c>
      <c r="I91" s="153">
        <v>79</v>
      </c>
      <c r="J91" s="154"/>
      <c r="K91" s="166"/>
      <c r="L91" s="124"/>
      <c r="M91" s="167"/>
    </row>
    <row r="92" spans="2:13" s="168" customFormat="1" ht="17.850000000000001" hidden="1" customHeight="1" outlineLevel="1">
      <c r="B92" s="149">
        <v>44415</v>
      </c>
      <c r="C92" s="150" t="s">
        <v>24</v>
      </c>
      <c r="D92" s="151">
        <v>53</v>
      </c>
      <c r="E92" s="152">
        <v>28</v>
      </c>
      <c r="F92" s="151">
        <v>25</v>
      </c>
      <c r="G92" s="151">
        <v>84</v>
      </c>
      <c r="H92" s="151">
        <v>56</v>
      </c>
      <c r="I92" s="153">
        <v>28</v>
      </c>
      <c r="J92" s="154"/>
      <c r="K92" s="166"/>
      <c r="L92" s="124"/>
      <c r="M92" s="167"/>
    </row>
    <row r="93" spans="2:13" s="168" customFormat="1" ht="17.850000000000001" hidden="1" customHeight="1" outlineLevel="1">
      <c r="B93" s="149">
        <v>44416</v>
      </c>
      <c r="C93" s="150" t="s">
        <v>25</v>
      </c>
      <c r="D93" s="151">
        <v>35</v>
      </c>
      <c r="E93" s="152">
        <v>13</v>
      </c>
      <c r="F93" s="151">
        <v>22</v>
      </c>
      <c r="G93" s="151">
        <v>66</v>
      </c>
      <c r="H93" s="151">
        <v>35</v>
      </c>
      <c r="I93" s="153">
        <v>31</v>
      </c>
      <c r="J93" s="154"/>
      <c r="K93" s="166"/>
      <c r="L93" s="124"/>
      <c r="M93" s="167"/>
    </row>
    <row r="94" spans="2:13" s="126" customFormat="1" ht="17.850000000000001" hidden="1" customHeight="1" outlineLevel="1">
      <c r="B94" s="149">
        <v>44417</v>
      </c>
      <c r="C94" s="150" t="s">
        <v>20</v>
      </c>
      <c r="D94" s="151">
        <v>126</v>
      </c>
      <c r="E94" s="152">
        <v>81</v>
      </c>
      <c r="F94" s="151">
        <v>45</v>
      </c>
      <c r="G94" s="151">
        <v>250</v>
      </c>
      <c r="H94" s="151">
        <v>187</v>
      </c>
      <c r="I94" s="153">
        <v>63</v>
      </c>
      <c r="J94" s="154"/>
      <c r="K94" s="155"/>
      <c r="L94" s="132"/>
      <c r="M94" s="133"/>
    </row>
    <row r="95" spans="2:13" s="168" customFormat="1" ht="17.850000000000001" hidden="1" customHeight="1" outlineLevel="1">
      <c r="B95" s="149">
        <v>44418</v>
      </c>
      <c r="C95" s="150" t="s">
        <v>21</v>
      </c>
      <c r="D95" s="151">
        <v>161</v>
      </c>
      <c r="E95" s="152">
        <v>128</v>
      </c>
      <c r="F95" s="151">
        <v>33</v>
      </c>
      <c r="G95" s="151">
        <v>263</v>
      </c>
      <c r="H95" s="151">
        <v>219</v>
      </c>
      <c r="I95" s="153">
        <v>44</v>
      </c>
      <c r="J95" s="154"/>
      <c r="K95" s="166"/>
      <c r="L95" s="124"/>
      <c r="M95" s="167"/>
    </row>
    <row r="96" spans="2:13" s="126" customFormat="1" ht="17.850000000000001" hidden="1" customHeight="1" outlineLevel="1">
      <c r="B96" s="149">
        <v>44419</v>
      </c>
      <c r="C96" s="150" t="s">
        <v>22</v>
      </c>
      <c r="D96" s="151">
        <v>172</v>
      </c>
      <c r="E96" s="152">
        <v>134</v>
      </c>
      <c r="F96" s="151">
        <v>38</v>
      </c>
      <c r="G96" s="151">
        <v>317</v>
      </c>
      <c r="H96" s="151">
        <v>256</v>
      </c>
      <c r="I96" s="153">
        <v>61</v>
      </c>
      <c r="J96" s="154"/>
      <c r="K96" s="155"/>
      <c r="L96" s="132"/>
      <c r="M96" s="133"/>
    </row>
    <row r="97" spans="2:13" s="126" customFormat="1" ht="17.850000000000001" hidden="1" customHeight="1" outlineLevel="1">
      <c r="B97" s="149">
        <v>44420</v>
      </c>
      <c r="C97" s="150" t="s">
        <v>23</v>
      </c>
      <c r="D97" s="169">
        <v>368</v>
      </c>
      <c r="E97" s="170">
        <v>244</v>
      </c>
      <c r="F97" s="169">
        <v>124</v>
      </c>
      <c r="G97" s="169">
        <v>606</v>
      </c>
      <c r="H97" s="169">
        <v>447</v>
      </c>
      <c r="I97" s="171">
        <v>159</v>
      </c>
      <c r="J97" s="172"/>
      <c r="K97" s="155"/>
      <c r="L97" s="132"/>
      <c r="M97" s="133"/>
    </row>
    <row r="98" spans="2:13" s="126" customFormat="1" ht="17.850000000000001" hidden="1" customHeight="1" outlineLevel="1">
      <c r="B98" s="149">
        <v>44421</v>
      </c>
      <c r="C98" s="150" t="s">
        <v>17</v>
      </c>
      <c r="D98" s="169">
        <v>245</v>
      </c>
      <c r="E98" s="170">
        <v>169</v>
      </c>
      <c r="F98" s="169">
        <v>76</v>
      </c>
      <c r="G98" s="169">
        <v>474</v>
      </c>
      <c r="H98" s="169">
        <v>370</v>
      </c>
      <c r="I98" s="171">
        <v>104</v>
      </c>
      <c r="J98" s="172"/>
      <c r="K98" s="155"/>
      <c r="L98" s="132"/>
      <c r="M98" s="133"/>
    </row>
    <row r="99" spans="2:13" s="126" customFormat="1" ht="17.850000000000001" hidden="1" customHeight="1" outlineLevel="1">
      <c r="B99" s="149">
        <v>44422</v>
      </c>
      <c r="C99" s="150" t="s">
        <v>24</v>
      </c>
      <c r="D99" s="169">
        <v>57</v>
      </c>
      <c r="E99" s="170">
        <v>33</v>
      </c>
      <c r="F99" s="169">
        <v>24</v>
      </c>
      <c r="G99" s="169">
        <v>88</v>
      </c>
      <c r="H99" s="169">
        <v>57</v>
      </c>
      <c r="I99" s="171">
        <v>31</v>
      </c>
      <c r="J99" s="172"/>
      <c r="K99" s="155"/>
      <c r="L99" s="132"/>
      <c r="M99" s="133"/>
    </row>
    <row r="100" spans="2:13" s="126" customFormat="1" ht="17.850000000000001" hidden="1" customHeight="1" outlineLevel="1">
      <c r="B100" s="149">
        <v>44423</v>
      </c>
      <c r="C100" s="150" t="s">
        <v>25</v>
      </c>
      <c r="D100" s="169">
        <v>47</v>
      </c>
      <c r="E100" s="170">
        <v>20</v>
      </c>
      <c r="F100" s="169">
        <v>27</v>
      </c>
      <c r="G100" s="169">
        <v>45</v>
      </c>
      <c r="H100" s="169">
        <v>15</v>
      </c>
      <c r="I100" s="171">
        <v>30</v>
      </c>
      <c r="J100" s="172"/>
      <c r="K100" s="155"/>
      <c r="L100" s="132"/>
      <c r="M100" s="133"/>
    </row>
    <row r="101" spans="2:13" s="126" customFormat="1" ht="17.850000000000001" hidden="1" customHeight="1" outlineLevel="1">
      <c r="B101" s="149">
        <v>44424</v>
      </c>
      <c r="C101" s="150" t="s">
        <v>20</v>
      </c>
      <c r="D101" s="169">
        <v>154</v>
      </c>
      <c r="E101" s="170">
        <v>96</v>
      </c>
      <c r="F101" s="169">
        <v>58</v>
      </c>
      <c r="G101" s="169">
        <v>210</v>
      </c>
      <c r="H101" s="169">
        <v>139</v>
      </c>
      <c r="I101" s="171">
        <v>71</v>
      </c>
      <c r="J101" s="172"/>
      <c r="K101" s="155"/>
      <c r="L101" s="132"/>
      <c r="M101" s="133"/>
    </row>
    <row r="102" spans="2:13" s="165" customFormat="1" ht="17.850000000000001" hidden="1" customHeight="1" outlineLevel="1">
      <c r="B102" s="156">
        <v>44425</v>
      </c>
      <c r="C102" s="157" t="s">
        <v>21</v>
      </c>
      <c r="D102" s="173">
        <v>159</v>
      </c>
      <c r="E102" s="174">
        <v>116</v>
      </c>
      <c r="F102" s="173">
        <v>43</v>
      </c>
      <c r="G102" s="173">
        <v>275</v>
      </c>
      <c r="H102" s="173">
        <v>231</v>
      </c>
      <c r="I102" s="175">
        <v>44</v>
      </c>
      <c r="J102" s="176"/>
      <c r="K102" s="162"/>
      <c r="L102" s="163"/>
      <c r="M102" s="164"/>
    </row>
    <row r="103" spans="2:13" s="165" customFormat="1" ht="17.850000000000001" hidden="1" customHeight="1" outlineLevel="1">
      <c r="B103" s="156">
        <v>44426</v>
      </c>
      <c r="C103" s="157" t="s">
        <v>15</v>
      </c>
      <c r="D103" s="173">
        <v>177</v>
      </c>
      <c r="E103" s="174">
        <v>134</v>
      </c>
      <c r="F103" s="173">
        <v>43</v>
      </c>
      <c r="G103" s="173">
        <v>360</v>
      </c>
      <c r="H103" s="173">
        <v>302</v>
      </c>
      <c r="I103" s="175">
        <v>58</v>
      </c>
      <c r="J103" s="176"/>
      <c r="K103" s="162"/>
      <c r="L103" s="163"/>
      <c r="M103" s="164"/>
    </row>
    <row r="104" spans="2:13" s="165" customFormat="1" ht="17.850000000000001" hidden="1" customHeight="1" outlineLevel="1">
      <c r="B104" s="156">
        <v>44427</v>
      </c>
      <c r="C104" s="157" t="s">
        <v>16</v>
      </c>
      <c r="D104" s="173">
        <v>207</v>
      </c>
      <c r="E104" s="174">
        <v>147</v>
      </c>
      <c r="F104" s="173">
        <v>60</v>
      </c>
      <c r="G104" s="173">
        <v>410</v>
      </c>
      <c r="H104" s="173">
        <v>338</v>
      </c>
      <c r="I104" s="175">
        <v>72</v>
      </c>
      <c r="J104" s="176"/>
      <c r="K104" s="162"/>
      <c r="L104" s="163"/>
      <c r="M104" s="164"/>
    </row>
    <row r="105" spans="2:13" s="165" customFormat="1" ht="17.850000000000001" hidden="1" customHeight="1" outlineLevel="1">
      <c r="B105" s="156">
        <v>44428</v>
      </c>
      <c r="C105" s="157" t="s">
        <v>32</v>
      </c>
      <c r="D105" s="173">
        <v>224</v>
      </c>
      <c r="E105" s="174">
        <v>132</v>
      </c>
      <c r="F105" s="173">
        <v>92</v>
      </c>
      <c r="G105" s="173">
        <v>330</v>
      </c>
      <c r="H105" s="173">
        <v>215</v>
      </c>
      <c r="I105" s="175">
        <v>115</v>
      </c>
      <c r="J105" s="176"/>
      <c r="K105" s="162"/>
      <c r="L105" s="163"/>
      <c r="M105" s="164"/>
    </row>
    <row r="106" spans="2:13" s="165" customFormat="1" ht="17.850000000000001" hidden="1" customHeight="1" outlineLevel="1">
      <c r="B106" s="156">
        <v>44429</v>
      </c>
      <c r="C106" s="157" t="s">
        <v>33</v>
      </c>
      <c r="D106" s="173">
        <v>121</v>
      </c>
      <c r="E106" s="174">
        <v>34</v>
      </c>
      <c r="F106" s="173">
        <v>87</v>
      </c>
      <c r="G106" s="173">
        <v>160</v>
      </c>
      <c r="H106" s="173">
        <v>55</v>
      </c>
      <c r="I106" s="175">
        <v>105</v>
      </c>
      <c r="J106" s="176"/>
      <c r="K106" s="162"/>
      <c r="L106" s="163"/>
      <c r="M106" s="164"/>
    </row>
    <row r="107" spans="2:13" s="165" customFormat="1" ht="17.850000000000001" hidden="1" customHeight="1" outlineLevel="1">
      <c r="B107" s="156">
        <v>44430</v>
      </c>
      <c r="C107" s="157" t="s">
        <v>34</v>
      </c>
      <c r="D107" s="173">
        <v>63</v>
      </c>
      <c r="E107" s="174">
        <v>23</v>
      </c>
      <c r="F107" s="173">
        <v>40</v>
      </c>
      <c r="G107" s="173">
        <v>107</v>
      </c>
      <c r="H107" s="173">
        <v>23</v>
      </c>
      <c r="I107" s="175">
        <v>84</v>
      </c>
      <c r="J107" s="176"/>
      <c r="K107" s="162"/>
      <c r="L107" s="163"/>
      <c r="M107" s="164"/>
    </row>
    <row r="108" spans="2:13" s="165" customFormat="1" ht="17.850000000000001" hidden="1" customHeight="1" outlineLevel="1">
      <c r="B108" s="156">
        <v>44431</v>
      </c>
      <c r="C108" s="157" t="s">
        <v>20</v>
      </c>
      <c r="D108" s="173">
        <v>190</v>
      </c>
      <c r="E108" s="174">
        <v>143</v>
      </c>
      <c r="F108" s="173">
        <v>47</v>
      </c>
      <c r="G108" s="173">
        <v>332</v>
      </c>
      <c r="H108" s="173">
        <v>279</v>
      </c>
      <c r="I108" s="175">
        <v>53</v>
      </c>
      <c r="J108" s="176"/>
      <c r="K108" s="162"/>
      <c r="L108" s="163"/>
      <c r="M108" s="164"/>
    </row>
    <row r="109" spans="2:13" s="165" customFormat="1" ht="17.850000000000001" hidden="1" customHeight="1" outlineLevel="1">
      <c r="B109" s="156">
        <v>44432</v>
      </c>
      <c r="C109" s="157" t="s">
        <v>21</v>
      </c>
      <c r="D109" s="173">
        <v>243</v>
      </c>
      <c r="E109" s="174">
        <v>186</v>
      </c>
      <c r="F109" s="173">
        <v>57</v>
      </c>
      <c r="G109" s="173">
        <v>378</v>
      </c>
      <c r="H109" s="173">
        <v>310</v>
      </c>
      <c r="I109" s="175">
        <v>68</v>
      </c>
      <c r="J109" s="176"/>
      <c r="K109" s="162"/>
      <c r="L109" s="163"/>
      <c r="M109" s="164"/>
    </row>
    <row r="110" spans="2:13" s="165" customFormat="1" ht="17.850000000000001" hidden="1" customHeight="1" outlineLevel="1">
      <c r="B110" s="156">
        <v>44433</v>
      </c>
      <c r="C110" s="157" t="s">
        <v>22</v>
      </c>
      <c r="D110" s="173">
        <v>176</v>
      </c>
      <c r="E110" s="174">
        <v>122</v>
      </c>
      <c r="F110" s="173">
        <v>54</v>
      </c>
      <c r="G110" s="173">
        <v>318</v>
      </c>
      <c r="H110" s="173">
        <v>260</v>
      </c>
      <c r="I110" s="175">
        <v>58</v>
      </c>
      <c r="J110" s="176"/>
      <c r="K110" s="162"/>
      <c r="L110" s="163"/>
      <c r="M110" s="164"/>
    </row>
    <row r="111" spans="2:13" s="126" customFormat="1" ht="17.850000000000001" hidden="1" customHeight="1" outlineLevel="1">
      <c r="B111" s="149">
        <v>44434</v>
      </c>
      <c r="C111" s="150" t="s">
        <v>23</v>
      </c>
      <c r="D111" s="169">
        <v>144</v>
      </c>
      <c r="E111" s="170">
        <v>104</v>
      </c>
      <c r="F111" s="169">
        <v>40</v>
      </c>
      <c r="G111" s="169">
        <v>300</v>
      </c>
      <c r="H111" s="169">
        <v>250</v>
      </c>
      <c r="I111" s="171">
        <v>50</v>
      </c>
      <c r="J111" s="172"/>
      <c r="K111" s="155"/>
      <c r="L111" s="132"/>
      <c r="M111" s="133"/>
    </row>
    <row r="112" spans="2:13" s="126" customFormat="1" ht="17.850000000000001" hidden="1" customHeight="1" outlineLevel="1">
      <c r="B112" s="149">
        <v>44435</v>
      </c>
      <c r="C112" s="150" t="s">
        <v>17</v>
      </c>
      <c r="D112" s="169">
        <v>154</v>
      </c>
      <c r="E112" s="170">
        <v>117</v>
      </c>
      <c r="F112" s="169">
        <v>37</v>
      </c>
      <c r="G112" s="169">
        <v>332</v>
      </c>
      <c r="H112" s="169">
        <v>287</v>
      </c>
      <c r="I112" s="171">
        <v>45</v>
      </c>
      <c r="J112" s="172"/>
      <c r="K112" s="155"/>
      <c r="L112" s="132"/>
      <c r="M112" s="133"/>
    </row>
    <row r="113" spans="2:13" s="126" customFormat="1" ht="17.850000000000001" hidden="1" customHeight="1" outlineLevel="1">
      <c r="B113" s="149">
        <v>44436</v>
      </c>
      <c r="C113" s="150" t="s">
        <v>24</v>
      </c>
      <c r="D113" s="169">
        <v>48</v>
      </c>
      <c r="E113" s="170">
        <v>27</v>
      </c>
      <c r="F113" s="169">
        <v>21</v>
      </c>
      <c r="G113" s="169">
        <v>50</v>
      </c>
      <c r="H113" s="169">
        <v>19</v>
      </c>
      <c r="I113" s="171">
        <v>31</v>
      </c>
      <c r="J113" s="172"/>
      <c r="K113" s="155"/>
      <c r="L113" s="132"/>
      <c r="M113" s="133"/>
    </row>
    <row r="114" spans="2:13" s="126" customFormat="1" ht="17.850000000000001" hidden="1" customHeight="1" outlineLevel="1">
      <c r="B114" s="149">
        <v>44437</v>
      </c>
      <c r="C114" s="150" t="s">
        <v>25</v>
      </c>
      <c r="D114" s="169">
        <v>53</v>
      </c>
      <c r="E114" s="170">
        <v>28</v>
      </c>
      <c r="F114" s="169">
        <v>25</v>
      </c>
      <c r="G114" s="169">
        <v>64</v>
      </c>
      <c r="H114" s="169">
        <v>36</v>
      </c>
      <c r="I114" s="171">
        <v>28</v>
      </c>
      <c r="J114" s="172"/>
      <c r="K114" s="155"/>
      <c r="L114" s="132"/>
      <c r="M114" s="133"/>
    </row>
    <row r="115" spans="2:13" s="126" customFormat="1" ht="17.850000000000001" hidden="1" customHeight="1" outlineLevel="1">
      <c r="B115" s="149">
        <v>44438</v>
      </c>
      <c r="C115" s="150" t="s">
        <v>20</v>
      </c>
      <c r="D115" s="169">
        <v>136</v>
      </c>
      <c r="E115" s="170">
        <v>105</v>
      </c>
      <c r="F115" s="169">
        <v>31</v>
      </c>
      <c r="G115" s="169">
        <v>270</v>
      </c>
      <c r="H115" s="169">
        <v>225</v>
      </c>
      <c r="I115" s="171">
        <v>45</v>
      </c>
      <c r="J115" s="172"/>
      <c r="K115" s="155"/>
      <c r="L115" s="132"/>
      <c r="M115" s="133"/>
    </row>
    <row r="116" spans="2:13" s="165" customFormat="1" ht="17.850000000000001" hidden="1" customHeight="1" outlineLevel="1">
      <c r="B116" s="156">
        <v>44439</v>
      </c>
      <c r="C116" s="157" t="s">
        <v>21</v>
      </c>
      <c r="D116" s="173">
        <v>223</v>
      </c>
      <c r="E116" s="174">
        <v>154</v>
      </c>
      <c r="F116" s="173">
        <v>69</v>
      </c>
      <c r="G116" s="173">
        <v>455</v>
      </c>
      <c r="H116" s="173">
        <v>367</v>
      </c>
      <c r="I116" s="175">
        <v>88</v>
      </c>
      <c r="J116" s="176"/>
      <c r="K116" s="162"/>
      <c r="L116" s="163"/>
      <c r="M116" s="164"/>
    </row>
    <row r="117" spans="2:13" s="165" customFormat="1" ht="17.850000000000001" hidden="1" customHeight="1" outlineLevel="1">
      <c r="B117" s="156">
        <v>44440</v>
      </c>
      <c r="C117" s="157" t="s">
        <v>22</v>
      </c>
      <c r="D117" s="173">
        <v>290</v>
      </c>
      <c r="E117" s="174">
        <v>202</v>
      </c>
      <c r="F117" s="173">
        <v>88</v>
      </c>
      <c r="G117" s="173">
        <v>594</v>
      </c>
      <c r="H117" s="173">
        <v>477</v>
      </c>
      <c r="I117" s="175">
        <v>117</v>
      </c>
      <c r="J117" s="176"/>
      <c r="K117" s="162"/>
      <c r="L117" s="163"/>
      <c r="M117" s="164"/>
    </row>
    <row r="118" spans="2:13" s="165" customFormat="1" ht="17.850000000000001" hidden="1" customHeight="1" outlineLevel="1">
      <c r="B118" s="156">
        <v>44441</v>
      </c>
      <c r="C118" s="157" t="s">
        <v>16</v>
      </c>
      <c r="D118" s="173">
        <v>634</v>
      </c>
      <c r="E118" s="174">
        <v>205</v>
      </c>
      <c r="F118" s="173">
        <v>429</v>
      </c>
      <c r="G118" s="173">
        <v>956</v>
      </c>
      <c r="H118" s="173">
        <v>433</v>
      </c>
      <c r="I118" s="175">
        <v>523</v>
      </c>
      <c r="J118" s="176"/>
      <c r="K118" s="162"/>
      <c r="L118" s="163"/>
      <c r="M118" s="164"/>
    </row>
    <row r="119" spans="2:13" s="165" customFormat="1" ht="17.850000000000001" hidden="1" customHeight="1" outlineLevel="1">
      <c r="B119" s="156">
        <v>44442</v>
      </c>
      <c r="C119" s="157" t="s">
        <v>26</v>
      </c>
      <c r="D119" s="173">
        <v>189</v>
      </c>
      <c r="E119" s="174">
        <v>131</v>
      </c>
      <c r="F119" s="173">
        <v>58</v>
      </c>
      <c r="G119" s="173">
        <v>391</v>
      </c>
      <c r="H119" s="173">
        <v>326</v>
      </c>
      <c r="I119" s="175">
        <v>65</v>
      </c>
      <c r="J119" s="176"/>
      <c r="K119" s="162"/>
      <c r="L119" s="163"/>
      <c r="M119" s="164"/>
    </row>
    <row r="120" spans="2:13" s="165" customFormat="1" ht="17.850000000000001" hidden="1" customHeight="1" outlineLevel="1">
      <c r="B120" s="156">
        <v>44443</v>
      </c>
      <c r="C120" s="157" t="s">
        <v>18</v>
      </c>
      <c r="D120" s="173">
        <v>74</v>
      </c>
      <c r="E120" s="174">
        <v>35</v>
      </c>
      <c r="F120" s="173">
        <v>39</v>
      </c>
      <c r="G120" s="173">
        <v>108</v>
      </c>
      <c r="H120" s="173">
        <v>66</v>
      </c>
      <c r="I120" s="175">
        <v>42</v>
      </c>
      <c r="J120" s="176"/>
      <c r="K120" s="162"/>
      <c r="L120" s="163"/>
      <c r="M120" s="164"/>
    </row>
    <row r="121" spans="2:13" s="165" customFormat="1" ht="17.850000000000001" hidden="1" customHeight="1" outlineLevel="1">
      <c r="B121" s="156">
        <v>44444</v>
      </c>
      <c r="C121" s="157" t="s">
        <v>19</v>
      </c>
      <c r="D121" s="173">
        <v>56</v>
      </c>
      <c r="E121" s="174">
        <v>31</v>
      </c>
      <c r="F121" s="173">
        <v>25</v>
      </c>
      <c r="G121" s="173">
        <v>73</v>
      </c>
      <c r="H121" s="173">
        <v>44</v>
      </c>
      <c r="I121" s="175">
        <v>29</v>
      </c>
      <c r="J121" s="176"/>
      <c r="K121" s="162"/>
      <c r="L121" s="163"/>
      <c r="M121" s="164"/>
    </row>
    <row r="122" spans="2:13" s="165" customFormat="1" ht="17.850000000000001" hidden="1" customHeight="1" outlineLevel="1">
      <c r="B122" s="156">
        <v>44445</v>
      </c>
      <c r="C122" s="157" t="s">
        <v>28</v>
      </c>
      <c r="D122" s="173">
        <v>237</v>
      </c>
      <c r="E122" s="174">
        <v>161</v>
      </c>
      <c r="F122" s="173">
        <v>76</v>
      </c>
      <c r="G122" s="173">
        <v>505</v>
      </c>
      <c r="H122" s="173">
        <v>404</v>
      </c>
      <c r="I122" s="175">
        <v>101</v>
      </c>
      <c r="J122" s="176"/>
      <c r="K122" s="162"/>
      <c r="L122" s="163"/>
      <c r="M122" s="164"/>
    </row>
    <row r="123" spans="2:13" s="165" customFormat="1" ht="17.850000000000001" hidden="1" customHeight="1" outlineLevel="1">
      <c r="B123" s="156">
        <v>44446</v>
      </c>
      <c r="C123" s="157" t="s">
        <v>29</v>
      </c>
      <c r="D123" s="173">
        <v>234</v>
      </c>
      <c r="E123" s="174">
        <v>165</v>
      </c>
      <c r="F123" s="173">
        <v>69</v>
      </c>
      <c r="G123" s="173">
        <v>408</v>
      </c>
      <c r="H123" s="173">
        <v>317</v>
      </c>
      <c r="I123" s="175">
        <v>91</v>
      </c>
      <c r="J123" s="176"/>
      <c r="K123" s="162"/>
      <c r="L123" s="163"/>
      <c r="M123" s="164"/>
    </row>
    <row r="124" spans="2:13" s="165" customFormat="1" ht="17.850000000000001" hidden="1" customHeight="1" outlineLevel="1">
      <c r="B124" s="156">
        <v>44447</v>
      </c>
      <c r="C124" s="157" t="s">
        <v>15</v>
      </c>
      <c r="D124" s="173">
        <v>163</v>
      </c>
      <c r="E124" s="174">
        <v>122</v>
      </c>
      <c r="F124" s="173">
        <f t="shared" ref="F124:F129" si="2">D124-E124</f>
        <v>41</v>
      </c>
      <c r="G124" s="173">
        <v>297</v>
      </c>
      <c r="H124" s="173">
        <v>223</v>
      </c>
      <c r="I124" s="175">
        <f t="shared" ref="I124:I129" si="3">G124-H124</f>
        <v>74</v>
      </c>
      <c r="J124" s="176"/>
      <c r="K124" s="162"/>
      <c r="L124" s="163"/>
      <c r="M124" s="164"/>
    </row>
    <row r="125" spans="2:13" s="165" customFormat="1" ht="17.850000000000001" hidden="1" customHeight="1" outlineLevel="1">
      <c r="B125" s="156">
        <v>44448</v>
      </c>
      <c r="C125" s="157" t="s">
        <v>16</v>
      </c>
      <c r="D125" s="173">
        <v>215</v>
      </c>
      <c r="E125" s="174">
        <v>142</v>
      </c>
      <c r="F125" s="173">
        <f t="shared" si="2"/>
        <v>73</v>
      </c>
      <c r="G125" s="173">
        <v>392</v>
      </c>
      <c r="H125" s="173">
        <v>307</v>
      </c>
      <c r="I125" s="175">
        <f t="shared" si="3"/>
        <v>85</v>
      </c>
      <c r="J125" s="176"/>
      <c r="K125" s="162"/>
      <c r="L125" s="163"/>
      <c r="M125" s="164"/>
    </row>
    <row r="126" spans="2:13" s="165" customFormat="1" ht="17.850000000000001" hidden="1" customHeight="1" outlineLevel="1">
      <c r="B126" s="156">
        <v>44449</v>
      </c>
      <c r="C126" s="157" t="s">
        <v>35</v>
      </c>
      <c r="D126" s="173">
        <v>209</v>
      </c>
      <c r="E126" s="174">
        <v>141</v>
      </c>
      <c r="F126" s="173">
        <f t="shared" si="2"/>
        <v>68</v>
      </c>
      <c r="G126" s="173">
        <v>368</v>
      </c>
      <c r="H126" s="173">
        <v>276</v>
      </c>
      <c r="I126" s="175">
        <f t="shared" si="3"/>
        <v>92</v>
      </c>
      <c r="J126" s="176"/>
      <c r="K126" s="162"/>
      <c r="L126" s="163"/>
      <c r="M126" s="164"/>
    </row>
    <row r="127" spans="2:13" s="165" customFormat="1" ht="17.850000000000001" hidden="1" customHeight="1" outlineLevel="1">
      <c r="B127" s="156">
        <v>44450</v>
      </c>
      <c r="C127" s="157" t="s">
        <v>36</v>
      </c>
      <c r="D127" s="173">
        <v>63</v>
      </c>
      <c r="E127" s="174">
        <v>29</v>
      </c>
      <c r="F127" s="173">
        <f t="shared" si="2"/>
        <v>34</v>
      </c>
      <c r="G127" s="173">
        <v>93</v>
      </c>
      <c r="H127" s="173">
        <v>47</v>
      </c>
      <c r="I127" s="175">
        <f t="shared" si="3"/>
        <v>46</v>
      </c>
      <c r="J127" s="176"/>
      <c r="K127" s="162"/>
      <c r="L127" s="163"/>
      <c r="M127" s="164"/>
    </row>
    <row r="128" spans="2:13" s="165" customFormat="1" ht="17.850000000000001" hidden="1" customHeight="1" outlineLevel="1">
      <c r="B128" s="156">
        <v>44451</v>
      </c>
      <c r="C128" s="157" t="s">
        <v>37</v>
      </c>
      <c r="D128" s="173">
        <v>65</v>
      </c>
      <c r="E128" s="174">
        <v>26</v>
      </c>
      <c r="F128" s="173">
        <f t="shared" si="2"/>
        <v>39</v>
      </c>
      <c r="G128" s="173">
        <v>80</v>
      </c>
      <c r="H128" s="173">
        <v>30</v>
      </c>
      <c r="I128" s="175">
        <f t="shared" si="3"/>
        <v>50</v>
      </c>
      <c r="J128" s="176"/>
      <c r="K128" s="162"/>
      <c r="L128" s="163"/>
      <c r="M128" s="164"/>
    </row>
    <row r="129" spans="2:13" s="165" customFormat="1" ht="17.850000000000001" hidden="1" customHeight="1" outlineLevel="1">
      <c r="B129" s="156">
        <v>44452</v>
      </c>
      <c r="C129" s="157" t="s">
        <v>20</v>
      </c>
      <c r="D129" s="173">
        <v>157</v>
      </c>
      <c r="E129" s="174">
        <v>107</v>
      </c>
      <c r="F129" s="173">
        <f t="shared" si="2"/>
        <v>50</v>
      </c>
      <c r="G129" s="173">
        <v>282</v>
      </c>
      <c r="H129" s="173">
        <v>205</v>
      </c>
      <c r="I129" s="175">
        <f t="shared" si="3"/>
        <v>77</v>
      </c>
      <c r="J129" s="176"/>
      <c r="K129" s="162"/>
      <c r="L129" s="163"/>
      <c r="M129" s="164"/>
    </row>
    <row r="130" spans="2:13" s="165" customFormat="1" ht="17.850000000000001" hidden="1" customHeight="1" outlineLevel="1">
      <c r="B130" s="156">
        <v>44453</v>
      </c>
      <c r="C130" s="157" t="s">
        <v>21</v>
      </c>
      <c r="D130" s="173">
        <v>210</v>
      </c>
      <c r="E130" s="174">
        <v>149</v>
      </c>
      <c r="F130" s="173">
        <f t="shared" ref="F130" si="4">D130-E130</f>
        <v>61</v>
      </c>
      <c r="G130" s="173">
        <v>383</v>
      </c>
      <c r="H130" s="173">
        <v>304</v>
      </c>
      <c r="I130" s="175">
        <f t="shared" ref="I130" si="5">G130-H130</f>
        <v>79</v>
      </c>
      <c r="J130" s="176"/>
      <c r="K130" s="162"/>
      <c r="L130" s="163"/>
      <c r="M130" s="164"/>
    </row>
    <row r="131" spans="2:13" s="165" customFormat="1" ht="17.850000000000001" hidden="1" customHeight="1" outlineLevel="1">
      <c r="B131" s="156">
        <v>44454</v>
      </c>
      <c r="C131" s="157" t="s">
        <v>22</v>
      </c>
      <c r="D131" s="173">
        <v>213</v>
      </c>
      <c r="E131" s="174">
        <v>155</v>
      </c>
      <c r="F131" s="173">
        <f t="shared" ref="F131" si="6">D131-E131</f>
        <v>58</v>
      </c>
      <c r="G131" s="173">
        <v>445</v>
      </c>
      <c r="H131" s="173">
        <v>366</v>
      </c>
      <c r="I131" s="175">
        <f t="shared" ref="I131" si="7">G131-H131</f>
        <v>79</v>
      </c>
      <c r="J131" s="176"/>
      <c r="K131" s="162"/>
      <c r="L131" s="163"/>
      <c r="M131" s="164"/>
    </row>
    <row r="132" spans="2:13" s="126" customFormat="1" ht="17.850000000000001" hidden="1" customHeight="1" outlineLevel="1">
      <c r="B132" s="149">
        <v>44455</v>
      </c>
      <c r="C132" s="150" t="s">
        <v>23</v>
      </c>
      <c r="D132" s="169">
        <v>228</v>
      </c>
      <c r="E132" s="170">
        <v>150</v>
      </c>
      <c r="F132" s="169">
        <v>78</v>
      </c>
      <c r="G132" s="169">
        <v>466</v>
      </c>
      <c r="H132" s="169">
        <v>325</v>
      </c>
      <c r="I132" s="171">
        <f t="shared" ref="I132:I139" si="8">G132-H132</f>
        <v>141</v>
      </c>
      <c r="J132" s="172"/>
      <c r="K132" s="155"/>
      <c r="L132" s="132"/>
      <c r="M132" s="133"/>
    </row>
    <row r="133" spans="2:13" s="126" customFormat="1" ht="17.850000000000001" hidden="1" customHeight="1" outlineLevel="1">
      <c r="B133" s="149">
        <v>44456</v>
      </c>
      <c r="C133" s="150" t="s">
        <v>17</v>
      </c>
      <c r="D133" s="169">
        <v>185</v>
      </c>
      <c r="E133" s="170">
        <v>124</v>
      </c>
      <c r="F133" s="169">
        <f>54+7</f>
        <v>61</v>
      </c>
      <c r="G133" s="169">
        <v>332</v>
      </c>
      <c r="H133" s="169">
        <v>255</v>
      </c>
      <c r="I133" s="171">
        <f t="shared" si="8"/>
        <v>77</v>
      </c>
      <c r="J133" s="172"/>
      <c r="K133" s="155"/>
      <c r="L133" s="132"/>
      <c r="M133" s="133"/>
    </row>
    <row r="134" spans="2:13" s="126" customFormat="1" ht="17.850000000000001" hidden="1" customHeight="1" outlineLevel="1">
      <c r="B134" s="149">
        <v>44457</v>
      </c>
      <c r="C134" s="150" t="s">
        <v>24</v>
      </c>
      <c r="D134" s="169">
        <v>62</v>
      </c>
      <c r="E134" s="170">
        <v>32</v>
      </c>
      <c r="F134" s="169">
        <f>D134-E134</f>
        <v>30</v>
      </c>
      <c r="G134" s="169">
        <v>92</v>
      </c>
      <c r="H134" s="169">
        <v>56</v>
      </c>
      <c r="I134" s="171">
        <f t="shared" si="8"/>
        <v>36</v>
      </c>
      <c r="J134" s="172"/>
      <c r="K134" s="155"/>
      <c r="L134" s="132"/>
      <c r="M134" s="133"/>
    </row>
    <row r="135" spans="2:13" s="126" customFormat="1" ht="17.850000000000001" hidden="1" customHeight="1" outlineLevel="1">
      <c r="B135" s="149">
        <v>44458</v>
      </c>
      <c r="C135" s="150" t="s">
        <v>19</v>
      </c>
      <c r="D135" s="169">
        <v>42</v>
      </c>
      <c r="E135" s="170">
        <v>22</v>
      </c>
      <c r="F135" s="169">
        <f t="shared" ref="F135:F139" si="9">D135-E135</f>
        <v>20</v>
      </c>
      <c r="G135" s="169">
        <v>54</v>
      </c>
      <c r="H135" s="169">
        <v>25</v>
      </c>
      <c r="I135" s="171">
        <f t="shared" si="8"/>
        <v>29</v>
      </c>
      <c r="J135" s="172"/>
      <c r="K135" s="155"/>
      <c r="L135" s="132"/>
      <c r="M135" s="133"/>
    </row>
    <row r="136" spans="2:13" s="126" customFormat="1" ht="17.850000000000001" hidden="1" customHeight="1" outlineLevel="1">
      <c r="B136" s="149">
        <v>44459</v>
      </c>
      <c r="C136" s="150" t="s">
        <v>28</v>
      </c>
      <c r="D136" s="169">
        <v>211</v>
      </c>
      <c r="E136" s="170">
        <v>94</v>
      </c>
      <c r="F136" s="169">
        <f t="shared" si="9"/>
        <v>117</v>
      </c>
      <c r="G136" s="169">
        <v>288</v>
      </c>
      <c r="H136" s="169">
        <v>142</v>
      </c>
      <c r="I136" s="171">
        <f t="shared" si="8"/>
        <v>146</v>
      </c>
      <c r="J136" s="172"/>
      <c r="K136" s="155"/>
      <c r="L136" s="132"/>
      <c r="M136" s="133"/>
    </row>
    <row r="137" spans="2:13" s="126" customFormat="1" ht="17.850000000000001" hidden="1" customHeight="1" outlineLevel="1">
      <c r="B137" s="149">
        <v>44460</v>
      </c>
      <c r="C137" s="150" t="s">
        <v>29</v>
      </c>
      <c r="D137" s="169">
        <v>202</v>
      </c>
      <c r="E137" s="170">
        <v>136</v>
      </c>
      <c r="F137" s="169">
        <f t="shared" si="9"/>
        <v>66</v>
      </c>
      <c r="G137" s="169">
        <v>315</v>
      </c>
      <c r="H137" s="169">
        <v>240</v>
      </c>
      <c r="I137" s="171">
        <f t="shared" si="8"/>
        <v>75</v>
      </c>
      <c r="J137" s="172"/>
      <c r="K137" s="155"/>
      <c r="L137" s="132"/>
      <c r="M137" s="133"/>
    </row>
    <row r="138" spans="2:13" s="126" customFormat="1" ht="17.850000000000001" hidden="1" customHeight="1" outlineLevel="1">
      <c r="B138" s="149">
        <v>44461</v>
      </c>
      <c r="C138" s="150" t="s">
        <v>15</v>
      </c>
      <c r="D138" s="169">
        <v>204</v>
      </c>
      <c r="E138" s="170">
        <v>113</v>
      </c>
      <c r="F138" s="169">
        <f t="shared" ref="F138" si="10">D138-E138</f>
        <v>91</v>
      </c>
      <c r="G138" s="169">
        <v>318</v>
      </c>
      <c r="H138" s="169">
        <v>194</v>
      </c>
      <c r="I138" s="171">
        <f t="shared" ref="I138" si="11">G138-H138</f>
        <v>124</v>
      </c>
      <c r="J138" s="172"/>
      <c r="K138" s="155"/>
      <c r="L138" s="132"/>
      <c r="M138" s="133"/>
    </row>
    <row r="139" spans="2:13" s="165" customFormat="1" ht="17.850000000000001" hidden="1" customHeight="1" outlineLevel="1">
      <c r="B139" s="156">
        <v>44462</v>
      </c>
      <c r="C139" s="157" t="s">
        <v>38</v>
      </c>
      <c r="D139" s="173">
        <v>254</v>
      </c>
      <c r="E139" s="174">
        <v>139</v>
      </c>
      <c r="F139" s="173">
        <f t="shared" si="9"/>
        <v>115</v>
      </c>
      <c r="G139" s="173">
        <v>419</v>
      </c>
      <c r="H139" s="173">
        <v>275</v>
      </c>
      <c r="I139" s="175">
        <f t="shared" si="8"/>
        <v>144</v>
      </c>
      <c r="J139" s="176"/>
      <c r="K139" s="162"/>
      <c r="L139" s="163"/>
      <c r="M139" s="164"/>
    </row>
    <row r="140" spans="2:13" s="165" customFormat="1" ht="17.850000000000001" hidden="1" customHeight="1" outlineLevel="1">
      <c r="B140" s="156">
        <v>44463</v>
      </c>
      <c r="C140" s="157" t="s">
        <v>26</v>
      </c>
      <c r="D140" s="173">
        <v>188</v>
      </c>
      <c r="E140" s="174">
        <v>106</v>
      </c>
      <c r="F140" s="173">
        <f t="shared" ref="F140:F142" si="12">D140-E140</f>
        <v>82</v>
      </c>
      <c r="G140" s="173">
        <v>305</v>
      </c>
      <c r="H140" s="173">
        <v>209</v>
      </c>
      <c r="I140" s="175">
        <f t="shared" ref="I140:I142" si="13">G140-H140</f>
        <v>96</v>
      </c>
      <c r="J140" s="176"/>
      <c r="K140" s="162"/>
      <c r="L140" s="163"/>
      <c r="M140" s="164"/>
    </row>
    <row r="141" spans="2:13" s="165" customFormat="1" ht="17.850000000000001" hidden="1" customHeight="1" outlineLevel="1">
      <c r="B141" s="156">
        <v>44464</v>
      </c>
      <c r="C141" s="157" t="s">
        <v>18</v>
      </c>
      <c r="D141" s="173">
        <v>90</v>
      </c>
      <c r="E141" s="174">
        <v>31</v>
      </c>
      <c r="F141" s="173">
        <f t="shared" si="12"/>
        <v>59</v>
      </c>
      <c r="G141" s="173">
        <v>112</v>
      </c>
      <c r="H141" s="173">
        <v>71</v>
      </c>
      <c r="I141" s="175">
        <f t="shared" si="13"/>
        <v>41</v>
      </c>
      <c r="J141" s="176"/>
      <c r="K141" s="162"/>
      <c r="L141" s="163"/>
      <c r="M141" s="164"/>
    </row>
    <row r="142" spans="2:13" s="165" customFormat="1" ht="17.850000000000001" hidden="1" customHeight="1" outlineLevel="1">
      <c r="B142" s="156">
        <v>44465</v>
      </c>
      <c r="C142" s="157" t="s">
        <v>19</v>
      </c>
      <c r="D142" s="173">
        <v>100</v>
      </c>
      <c r="E142" s="174">
        <v>40</v>
      </c>
      <c r="F142" s="173">
        <f t="shared" si="12"/>
        <v>60</v>
      </c>
      <c r="G142" s="173">
        <v>130</v>
      </c>
      <c r="H142" s="173">
        <v>59</v>
      </c>
      <c r="I142" s="175">
        <f t="shared" si="13"/>
        <v>71</v>
      </c>
      <c r="J142" s="176"/>
      <c r="K142" s="162"/>
      <c r="L142" s="163"/>
      <c r="M142" s="164"/>
    </row>
    <row r="143" spans="2:13" s="165" customFormat="1" ht="17.850000000000001" hidden="1" customHeight="1" outlineLevel="1">
      <c r="B143" s="156">
        <v>44466</v>
      </c>
      <c r="C143" s="157" t="s">
        <v>28</v>
      </c>
      <c r="D143" s="173">
        <v>183</v>
      </c>
      <c r="E143" s="174">
        <v>112</v>
      </c>
      <c r="F143" s="173">
        <f t="shared" ref="F143" si="14">D143-E143</f>
        <v>71</v>
      </c>
      <c r="G143" s="173">
        <v>302</v>
      </c>
      <c r="H143" s="173">
        <v>223</v>
      </c>
      <c r="I143" s="175">
        <f t="shared" ref="I143" si="15">G143-H143</f>
        <v>79</v>
      </c>
      <c r="J143" s="176"/>
      <c r="K143" s="162"/>
      <c r="L143" s="163"/>
      <c r="M143" s="164"/>
    </row>
    <row r="144" spans="2:13" s="165" customFormat="1" ht="17.850000000000001" hidden="1" customHeight="1" outlineLevel="1">
      <c r="B144" s="156">
        <v>44467</v>
      </c>
      <c r="C144" s="157" t="s">
        <v>39</v>
      </c>
      <c r="D144" s="173">
        <v>605</v>
      </c>
      <c r="E144" s="174">
        <v>319</v>
      </c>
      <c r="F144" s="173">
        <f t="shared" ref="F144" si="16">D144-E144</f>
        <v>286</v>
      </c>
      <c r="G144" s="173">
        <v>896</v>
      </c>
      <c r="H144" s="173">
        <v>536</v>
      </c>
      <c r="I144" s="175">
        <f t="shared" ref="I144" si="17">G144-H144</f>
        <v>360</v>
      </c>
      <c r="J144" s="176"/>
      <c r="K144" s="162"/>
      <c r="L144" s="163"/>
      <c r="M144" s="164"/>
    </row>
    <row r="145" spans="2:13" s="165" customFormat="1" ht="17.850000000000001" hidden="1" customHeight="1" outlineLevel="1">
      <c r="B145" s="156">
        <v>44468</v>
      </c>
      <c r="C145" s="157" t="s">
        <v>15</v>
      </c>
      <c r="D145" s="173">
        <v>597</v>
      </c>
      <c r="E145" s="174">
        <v>355</v>
      </c>
      <c r="F145" s="173">
        <f t="shared" ref="F145" si="18">D145-E145</f>
        <v>242</v>
      </c>
      <c r="G145" s="173">
        <v>971</v>
      </c>
      <c r="H145" s="173">
        <v>681</v>
      </c>
      <c r="I145" s="175">
        <f t="shared" ref="I145" si="19">G145-H145</f>
        <v>290</v>
      </c>
      <c r="J145" s="176"/>
      <c r="K145" s="162"/>
      <c r="L145" s="163"/>
      <c r="M145" s="164"/>
    </row>
    <row r="146" spans="2:13" s="165" customFormat="1" ht="17.850000000000001" hidden="1" customHeight="1" outlineLevel="1">
      <c r="B146" s="156">
        <v>44469</v>
      </c>
      <c r="C146" s="157" t="s">
        <v>16</v>
      </c>
      <c r="D146" s="173">
        <v>419</v>
      </c>
      <c r="E146" s="174">
        <v>239</v>
      </c>
      <c r="F146" s="173">
        <f t="shared" ref="F146" si="20">D146-E146</f>
        <v>180</v>
      </c>
      <c r="G146" s="173">
        <v>719</v>
      </c>
      <c r="H146" s="173">
        <v>511</v>
      </c>
      <c r="I146" s="175">
        <f t="shared" ref="I146" si="21">G146-H146</f>
        <v>208</v>
      </c>
      <c r="J146" s="176"/>
      <c r="K146" s="162"/>
      <c r="L146" s="163"/>
      <c r="M146" s="164"/>
    </row>
    <row r="147" spans="2:13" s="165" customFormat="1" ht="17.850000000000001" hidden="1" customHeight="1" outlineLevel="1">
      <c r="B147" s="156">
        <v>44470</v>
      </c>
      <c r="C147" s="157" t="s">
        <v>40</v>
      </c>
      <c r="D147" s="173">
        <v>386</v>
      </c>
      <c r="E147" s="174">
        <v>218</v>
      </c>
      <c r="F147" s="173">
        <f t="shared" ref="F147" si="22">D147-E147</f>
        <v>168</v>
      </c>
      <c r="G147" s="173">
        <v>662</v>
      </c>
      <c r="H147" s="173">
        <v>461</v>
      </c>
      <c r="I147" s="175">
        <f t="shared" ref="I147" si="23">G147-H147</f>
        <v>201</v>
      </c>
      <c r="J147" s="176"/>
      <c r="K147" s="162"/>
      <c r="L147" s="163"/>
      <c r="M147" s="164"/>
    </row>
    <row r="148" spans="2:13" s="165" customFormat="1" ht="17.850000000000001" hidden="1" customHeight="1" outlineLevel="1">
      <c r="B148" s="156">
        <v>44471</v>
      </c>
      <c r="C148" s="157" t="s">
        <v>41</v>
      </c>
      <c r="D148" s="173">
        <v>203</v>
      </c>
      <c r="E148" s="174">
        <v>70</v>
      </c>
      <c r="F148" s="173">
        <f t="shared" ref="F148:F150" si="24">D148-E148</f>
        <v>133</v>
      </c>
      <c r="G148" s="173">
        <v>279</v>
      </c>
      <c r="H148" s="173">
        <v>123</v>
      </c>
      <c r="I148" s="175">
        <f t="shared" ref="I148:I150" si="25">G148-H148</f>
        <v>156</v>
      </c>
      <c r="J148" s="176"/>
      <c r="K148" s="162"/>
      <c r="L148" s="163"/>
      <c r="M148" s="164"/>
    </row>
    <row r="149" spans="2:13" s="165" customFormat="1" ht="17.850000000000001" hidden="1" customHeight="1" outlineLevel="1">
      <c r="B149" s="156">
        <v>44472</v>
      </c>
      <c r="C149" s="157" t="s">
        <v>42</v>
      </c>
      <c r="D149" s="173">
        <v>129</v>
      </c>
      <c r="E149" s="174">
        <v>48</v>
      </c>
      <c r="F149" s="173">
        <f t="shared" si="24"/>
        <v>81</v>
      </c>
      <c r="G149" s="173">
        <v>163</v>
      </c>
      <c r="H149" s="173">
        <v>71</v>
      </c>
      <c r="I149" s="175">
        <f t="shared" si="25"/>
        <v>92</v>
      </c>
      <c r="J149" s="176"/>
      <c r="K149" s="162"/>
      <c r="L149" s="163"/>
      <c r="M149" s="164"/>
    </row>
    <row r="150" spans="2:13" s="165" customFormat="1" ht="17.850000000000001" hidden="1" customHeight="1" outlineLevel="1">
      <c r="B150" s="156">
        <v>44473</v>
      </c>
      <c r="C150" s="157" t="s">
        <v>43</v>
      </c>
      <c r="D150" s="173">
        <v>217</v>
      </c>
      <c r="E150" s="174">
        <v>140</v>
      </c>
      <c r="F150" s="173">
        <f t="shared" si="24"/>
        <v>77</v>
      </c>
      <c r="G150" s="173">
        <v>311</v>
      </c>
      <c r="H150" s="173">
        <v>222</v>
      </c>
      <c r="I150" s="175">
        <f t="shared" si="25"/>
        <v>89</v>
      </c>
      <c r="J150" s="176"/>
      <c r="K150" s="162"/>
      <c r="L150" s="163"/>
      <c r="M150" s="164"/>
    </row>
    <row r="151" spans="2:13" s="165" customFormat="1" ht="17.850000000000001" hidden="1" customHeight="1" outlineLevel="1">
      <c r="B151" s="156">
        <v>44474</v>
      </c>
      <c r="C151" s="157" t="s">
        <v>21</v>
      </c>
      <c r="D151" s="173">
        <v>308</v>
      </c>
      <c r="E151" s="174">
        <v>199</v>
      </c>
      <c r="F151" s="173">
        <f t="shared" ref="F151" si="26">D151-E151</f>
        <v>109</v>
      </c>
      <c r="G151" s="173">
        <v>565</v>
      </c>
      <c r="H151" s="173">
        <v>414</v>
      </c>
      <c r="I151" s="175">
        <f t="shared" ref="I151" si="27">G151-H151</f>
        <v>151</v>
      </c>
      <c r="J151" s="176"/>
      <c r="K151" s="162"/>
      <c r="L151" s="163"/>
      <c r="M151" s="164"/>
    </row>
    <row r="152" spans="2:13" s="165" customFormat="1" ht="17.850000000000001" hidden="1" customHeight="1" outlineLevel="1">
      <c r="B152" s="156">
        <v>44475</v>
      </c>
      <c r="C152" s="157" t="s">
        <v>22</v>
      </c>
      <c r="D152" s="173">
        <v>329</v>
      </c>
      <c r="E152" s="174">
        <v>200</v>
      </c>
      <c r="F152" s="173">
        <f t="shared" ref="F152" si="28">D152-E152</f>
        <v>129</v>
      </c>
      <c r="G152" s="173">
        <v>576</v>
      </c>
      <c r="H152" s="173">
        <v>431</v>
      </c>
      <c r="I152" s="175">
        <f t="shared" ref="I152" si="29">G152-H152</f>
        <v>145</v>
      </c>
      <c r="J152" s="176"/>
      <c r="K152" s="162"/>
      <c r="L152" s="163"/>
      <c r="M152" s="164"/>
    </row>
    <row r="153" spans="2:13" s="126" customFormat="1" ht="17.850000000000001" hidden="1" customHeight="1" outlineLevel="1">
      <c r="B153" s="149">
        <v>44476</v>
      </c>
      <c r="C153" s="150" t="s">
        <v>23</v>
      </c>
      <c r="D153" s="169">
        <v>275</v>
      </c>
      <c r="E153" s="170">
        <v>180</v>
      </c>
      <c r="F153" s="169">
        <f t="shared" ref="F153" si="30">D153-E153</f>
        <v>95</v>
      </c>
      <c r="G153" s="169">
        <v>574</v>
      </c>
      <c r="H153" s="169">
        <v>454</v>
      </c>
      <c r="I153" s="171">
        <f t="shared" ref="I153:I155" si="31">G153-H153</f>
        <v>120</v>
      </c>
      <c r="J153" s="172"/>
      <c r="K153" s="155"/>
      <c r="L153" s="132"/>
      <c r="M153" s="133"/>
    </row>
    <row r="154" spans="2:13" s="126" customFormat="1" ht="17.850000000000001" hidden="1" customHeight="1" outlineLevel="1">
      <c r="B154" s="149">
        <v>44477</v>
      </c>
      <c r="C154" s="150" t="s">
        <v>17</v>
      </c>
      <c r="D154" s="169">
        <v>239</v>
      </c>
      <c r="E154" s="170">
        <v>161</v>
      </c>
      <c r="F154" s="169">
        <v>78</v>
      </c>
      <c r="G154" s="169">
        <v>424</v>
      </c>
      <c r="H154" s="169">
        <v>333</v>
      </c>
      <c r="I154" s="171">
        <f t="shared" si="31"/>
        <v>91</v>
      </c>
      <c r="J154" s="172"/>
      <c r="K154" s="155"/>
      <c r="L154" s="132"/>
      <c r="M154" s="133"/>
    </row>
    <row r="155" spans="2:13" s="126" customFormat="1" ht="17.850000000000001" hidden="1" customHeight="1" outlineLevel="1">
      <c r="B155" s="149">
        <v>44478</v>
      </c>
      <c r="C155" s="150" t="s">
        <v>24</v>
      </c>
      <c r="D155" s="169">
        <v>125</v>
      </c>
      <c r="E155" s="170">
        <v>62</v>
      </c>
      <c r="F155" s="169">
        <v>63</v>
      </c>
      <c r="G155" s="169">
        <v>217</v>
      </c>
      <c r="H155" s="169">
        <v>137</v>
      </c>
      <c r="I155" s="171">
        <f t="shared" si="31"/>
        <v>80</v>
      </c>
      <c r="J155" s="172"/>
      <c r="K155" s="155"/>
      <c r="L155" s="132"/>
      <c r="M155" s="133"/>
    </row>
    <row r="156" spans="2:13" s="126" customFormat="1" ht="17.850000000000001" hidden="1" customHeight="1" outlineLevel="1">
      <c r="B156" s="149">
        <v>44479</v>
      </c>
      <c r="C156" s="150" t="s">
        <v>25</v>
      </c>
      <c r="D156" s="169">
        <v>61</v>
      </c>
      <c r="E156" s="170">
        <v>28</v>
      </c>
      <c r="F156" s="169">
        <v>33</v>
      </c>
      <c r="G156" s="169">
        <v>88</v>
      </c>
      <c r="H156" s="169">
        <v>48</v>
      </c>
      <c r="I156" s="171">
        <v>40</v>
      </c>
      <c r="J156" s="172"/>
      <c r="K156" s="155"/>
      <c r="L156" s="132"/>
      <c r="M156" s="133"/>
    </row>
    <row r="157" spans="2:13" s="126" customFormat="1" ht="17.850000000000001" hidden="1" customHeight="1" outlineLevel="1">
      <c r="B157" s="149">
        <v>44480</v>
      </c>
      <c r="C157" s="150" t="s">
        <v>20</v>
      </c>
      <c r="D157" s="169">
        <v>177</v>
      </c>
      <c r="E157" s="170">
        <v>132</v>
      </c>
      <c r="F157" s="169">
        <v>45</v>
      </c>
      <c r="G157" s="169">
        <v>361</v>
      </c>
      <c r="H157" s="169">
        <v>300</v>
      </c>
      <c r="I157" s="171">
        <v>61</v>
      </c>
      <c r="J157" s="172"/>
      <c r="K157" s="155"/>
      <c r="L157" s="132"/>
      <c r="M157" s="133"/>
    </row>
    <row r="158" spans="2:13" s="126" customFormat="1" ht="17.850000000000001" hidden="1" customHeight="1" outlineLevel="1">
      <c r="B158" s="149">
        <v>44481</v>
      </c>
      <c r="C158" s="150" t="s">
        <v>21</v>
      </c>
      <c r="D158" s="169">
        <v>176</v>
      </c>
      <c r="E158" s="170">
        <v>133</v>
      </c>
      <c r="F158" s="169">
        <v>43</v>
      </c>
      <c r="G158" s="169">
        <v>309</v>
      </c>
      <c r="H158" s="169">
        <v>256</v>
      </c>
      <c r="I158" s="171">
        <v>53</v>
      </c>
      <c r="J158" s="172"/>
      <c r="K158" s="155"/>
      <c r="L158" s="132"/>
      <c r="M158" s="133"/>
    </row>
    <row r="159" spans="2:13" s="126" customFormat="1" ht="17.850000000000001" hidden="1" customHeight="1" outlineLevel="1">
      <c r="B159" s="149">
        <v>44482</v>
      </c>
      <c r="C159" s="150" t="s">
        <v>22</v>
      </c>
      <c r="D159" s="169">
        <v>200</v>
      </c>
      <c r="E159" s="170">
        <v>163</v>
      </c>
      <c r="F159" s="169">
        <v>37</v>
      </c>
      <c r="G159" s="169">
        <v>374</v>
      </c>
      <c r="H159" s="169">
        <v>315</v>
      </c>
      <c r="I159" s="171">
        <v>59</v>
      </c>
      <c r="J159" s="172"/>
      <c r="K159" s="155"/>
      <c r="L159" s="132"/>
      <c r="M159" s="133"/>
    </row>
    <row r="160" spans="2:13" s="165" customFormat="1" ht="17.850000000000001" hidden="1" customHeight="1" outlineLevel="1">
      <c r="B160" s="156">
        <v>44483</v>
      </c>
      <c r="C160" s="157" t="s">
        <v>23</v>
      </c>
      <c r="D160" s="173">
        <v>146</v>
      </c>
      <c r="E160" s="174">
        <v>112</v>
      </c>
      <c r="F160" s="173">
        <v>34</v>
      </c>
      <c r="G160" s="173">
        <v>295</v>
      </c>
      <c r="H160" s="173">
        <v>251</v>
      </c>
      <c r="I160" s="175">
        <v>44</v>
      </c>
      <c r="J160" s="176"/>
      <c r="K160" s="162"/>
      <c r="L160" s="163"/>
      <c r="M160" s="164"/>
    </row>
    <row r="161" spans="2:13" s="165" customFormat="1" ht="17.850000000000001" hidden="1" customHeight="1" outlineLevel="1">
      <c r="B161" s="156">
        <v>44484</v>
      </c>
      <c r="C161" s="157" t="s">
        <v>26</v>
      </c>
      <c r="D161" s="173">
        <v>128</v>
      </c>
      <c r="E161" s="174">
        <v>99</v>
      </c>
      <c r="F161" s="173">
        <v>29</v>
      </c>
      <c r="G161" s="173">
        <v>411</v>
      </c>
      <c r="H161" s="173">
        <v>376</v>
      </c>
      <c r="I161" s="175">
        <v>35</v>
      </c>
      <c r="J161" s="176"/>
      <c r="K161" s="162"/>
      <c r="L161" s="163"/>
      <c r="M161" s="164"/>
    </row>
    <row r="162" spans="2:13" s="165" customFormat="1" ht="17.850000000000001" hidden="1" customHeight="1" outlineLevel="1">
      <c r="B162" s="156">
        <v>44485</v>
      </c>
      <c r="C162" s="157" t="s">
        <v>18</v>
      </c>
      <c r="D162" s="173">
        <v>77</v>
      </c>
      <c r="E162" s="174">
        <v>52</v>
      </c>
      <c r="F162" s="173">
        <f>D162-E162</f>
        <v>25</v>
      </c>
      <c r="G162" s="173">
        <v>157</v>
      </c>
      <c r="H162" s="173">
        <v>125</v>
      </c>
      <c r="I162" s="175">
        <f>G162-H162</f>
        <v>32</v>
      </c>
      <c r="J162" s="176"/>
      <c r="K162" s="162"/>
      <c r="L162" s="163"/>
      <c r="M162" s="164"/>
    </row>
    <row r="163" spans="2:13" s="165" customFormat="1" ht="17.850000000000001" hidden="1" customHeight="1" outlineLevel="1">
      <c r="B163" s="156">
        <v>44486</v>
      </c>
      <c r="C163" s="157" t="s">
        <v>19</v>
      </c>
      <c r="D163" s="173">
        <v>63</v>
      </c>
      <c r="E163" s="174">
        <v>39</v>
      </c>
      <c r="F163" s="173">
        <f>D163-E163</f>
        <v>24</v>
      </c>
      <c r="G163" s="173">
        <v>94</v>
      </c>
      <c r="H163" s="173">
        <v>59</v>
      </c>
      <c r="I163" s="175">
        <f>G163-H163</f>
        <v>35</v>
      </c>
      <c r="J163" s="176"/>
      <c r="K163" s="162"/>
      <c r="L163" s="163"/>
      <c r="M163" s="164"/>
    </row>
    <row r="164" spans="2:13" s="165" customFormat="1" ht="17.850000000000001" hidden="1" customHeight="1" outlineLevel="1">
      <c r="B164" s="156">
        <v>44487</v>
      </c>
      <c r="C164" s="157" t="s">
        <v>28</v>
      </c>
      <c r="D164" s="173">
        <v>227</v>
      </c>
      <c r="E164" s="174">
        <v>145</v>
      </c>
      <c r="F164" s="173">
        <v>82</v>
      </c>
      <c r="G164" s="173">
        <v>379</v>
      </c>
      <c r="H164" s="173">
        <v>282</v>
      </c>
      <c r="I164" s="175">
        <v>97</v>
      </c>
      <c r="J164" s="176"/>
      <c r="K164" s="162"/>
      <c r="L164" s="163"/>
      <c r="M164" s="164"/>
    </row>
    <row r="165" spans="2:13" s="165" customFormat="1" ht="17.850000000000001" hidden="1" customHeight="1" outlineLevel="1">
      <c r="B165" s="156">
        <v>44488</v>
      </c>
      <c r="C165" s="157" t="s">
        <v>29</v>
      </c>
      <c r="D165" s="173">
        <v>258</v>
      </c>
      <c r="E165" s="174">
        <v>185</v>
      </c>
      <c r="F165" s="173">
        <v>73</v>
      </c>
      <c r="G165" s="173">
        <v>517</v>
      </c>
      <c r="H165" s="173">
        <v>428</v>
      </c>
      <c r="I165" s="175">
        <v>89</v>
      </c>
      <c r="J165" s="176"/>
      <c r="K165" s="162"/>
      <c r="L165" s="163"/>
      <c r="M165" s="164"/>
    </row>
    <row r="166" spans="2:13" s="165" customFormat="1" ht="17.850000000000001" hidden="1" customHeight="1" outlineLevel="1">
      <c r="B166" s="156">
        <v>44489</v>
      </c>
      <c r="C166" s="157" t="s">
        <v>15</v>
      </c>
      <c r="D166" s="173">
        <v>188</v>
      </c>
      <c r="E166" s="174">
        <v>145</v>
      </c>
      <c r="F166" s="173">
        <v>43</v>
      </c>
      <c r="G166" s="173">
        <v>420</v>
      </c>
      <c r="H166" s="173">
        <v>353</v>
      </c>
      <c r="I166" s="175">
        <v>67</v>
      </c>
      <c r="J166" s="176"/>
      <c r="K166" s="162"/>
      <c r="L166" s="163"/>
      <c r="M166" s="164"/>
    </row>
    <row r="167" spans="2:13" s="165" customFormat="1" ht="17.850000000000001" hidden="1" customHeight="1" outlineLevel="1">
      <c r="B167" s="156">
        <v>44490</v>
      </c>
      <c r="C167" s="157" t="s">
        <v>16</v>
      </c>
      <c r="D167" s="173">
        <v>169</v>
      </c>
      <c r="E167" s="174">
        <v>131</v>
      </c>
      <c r="F167" s="173">
        <v>38</v>
      </c>
      <c r="G167" s="173">
        <v>343</v>
      </c>
      <c r="H167" s="173">
        <v>299</v>
      </c>
      <c r="I167" s="175">
        <v>44</v>
      </c>
      <c r="J167" s="176"/>
      <c r="K167" s="162"/>
      <c r="L167" s="163"/>
      <c r="M167" s="164"/>
    </row>
    <row r="168" spans="2:13" s="165" customFormat="1" ht="17.850000000000001" hidden="1" customHeight="1" outlineLevel="1">
      <c r="B168" s="156">
        <v>44491</v>
      </c>
      <c r="C168" s="157" t="s">
        <v>44</v>
      </c>
      <c r="D168" s="173">
        <v>163</v>
      </c>
      <c r="E168" s="174">
        <v>120</v>
      </c>
      <c r="F168" s="173">
        <v>43</v>
      </c>
      <c r="G168" s="173">
        <v>346</v>
      </c>
      <c r="H168" s="173">
        <v>296</v>
      </c>
      <c r="I168" s="175">
        <v>50</v>
      </c>
      <c r="J168" s="176"/>
      <c r="K168" s="162"/>
      <c r="L168" s="163"/>
      <c r="M168" s="164"/>
    </row>
    <row r="169" spans="2:13" s="165" customFormat="1" ht="17.850000000000001" hidden="1" customHeight="1" outlineLevel="1">
      <c r="B169" s="156">
        <v>44492</v>
      </c>
      <c r="C169" s="157" t="s">
        <v>45</v>
      </c>
      <c r="D169" s="173">
        <v>90</v>
      </c>
      <c r="E169" s="174">
        <v>38</v>
      </c>
      <c r="F169" s="173">
        <v>52</v>
      </c>
      <c r="G169" s="173">
        <v>125</v>
      </c>
      <c r="H169" s="173">
        <v>56</v>
      </c>
      <c r="I169" s="175">
        <v>69</v>
      </c>
      <c r="J169" s="176"/>
      <c r="K169" s="162"/>
      <c r="L169" s="163"/>
      <c r="M169" s="164"/>
    </row>
    <row r="170" spans="2:13" s="165" customFormat="1" ht="17.850000000000001" hidden="1" customHeight="1" outlineLevel="1">
      <c r="B170" s="156">
        <v>44493</v>
      </c>
      <c r="C170" s="157" t="s">
        <v>46</v>
      </c>
      <c r="D170" s="173">
        <v>76</v>
      </c>
      <c r="E170" s="174">
        <v>32</v>
      </c>
      <c r="F170" s="173">
        <v>44</v>
      </c>
      <c r="G170" s="173">
        <v>113</v>
      </c>
      <c r="H170" s="173">
        <v>64</v>
      </c>
      <c r="I170" s="175">
        <v>49</v>
      </c>
      <c r="J170" s="176"/>
      <c r="K170" s="162"/>
      <c r="L170" s="163"/>
      <c r="M170" s="164"/>
    </row>
    <row r="171" spans="2:13" s="165" customFormat="1" ht="17.850000000000001" hidden="1" customHeight="1" outlineLevel="1">
      <c r="B171" s="156">
        <v>44494</v>
      </c>
      <c r="C171" s="157" t="s">
        <v>20</v>
      </c>
      <c r="D171" s="173">
        <v>189</v>
      </c>
      <c r="E171" s="174">
        <v>149</v>
      </c>
      <c r="F171" s="173">
        <v>40</v>
      </c>
      <c r="G171" s="173">
        <v>430</v>
      </c>
      <c r="H171" s="173">
        <v>373</v>
      </c>
      <c r="I171" s="175">
        <v>57</v>
      </c>
      <c r="J171" s="176"/>
      <c r="K171" s="162"/>
      <c r="L171" s="163"/>
      <c r="M171" s="164"/>
    </row>
    <row r="172" spans="2:13" s="165" customFormat="1" ht="17.850000000000001" hidden="1" customHeight="1" outlineLevel="1">
      <c r="B172" s="156">
        <v>44495</v>
      </c>
      <c r="C172" s="157" t="s">
        <v>21</v>
      </c>
      <c r="D172" s="173">
        <v>242</v>
      </c>
      <c r="E172" s="174">
        <v>155</v>
      </c>
      <c r="F172" s="173">
        <v>87</v>
      </c>
      <c r="G172" s="173">
        <v>422</v>
      </c>
      <c r="H172" s="173">
        <v>319</v>
      </c>
      <c r="I172" s="175">
        <v>103</v>
      </c>
      <c r="J172" s="176"/>
      <c r="K172" s="162"/>
      <c r="L172" s="163"/>
      <c r="M172" s="164"/>
    </row>
    <row r="173" spans="2:13" s="165" customFormat="1" ht="17.850000000000001" hidden="1" customHeight="1" outlineLevel="1">
      <c r="B173" s="156">
        <v>44496</v>
      </c>
      <c r="C173" s="157" t="s">
        <v>22</v>
      </c>
      <c r="D173" s="173">
        <v>193</v>
      </c>
      <c r="E173" s="174">
        <v>139</v>
      </c>
      <c r="F173" s="173">
        <v>54</v>
      </c>
      <c r="G173" s="173">
        <v>359</v>
      </c>
      <c r="H173" s="173">
        <v>277</v>
      </c>
      <c r="I173" s="175">
        <v>82</v>
      </c>
      <c r="J173" s="176"/>
      <c r="K173" s="162"/>
      <c r="L173" s="163"/>
      <c r="M173" s="164"/>
    </row>
    <row r="174" spans="2:13" s="126" customFormat="1" ht="17.850000000000001" hidden="1" customHeight="1" outlineLevel="1">
      <c r="B174" s="149">
        <v>44497</v>
      </c>
      <c r="C174" s="150" t="s">
        <v>23</v>
      </c>
      <c r="D174" s="169">
        <v>769</v>
      </c>
      <c r="E174" s="170">
        <v>316</v>
      </c>
      <c r="F174" s="169">
        <v>453</v>
      </c>
      <c r="G174" s="169">
        <v>1047</v>
      </c>
      <c r="H174" s="169">
        <v>514</v>
      </c>
      <c r="I174" s="171">
        <v>533</v>
      </c>
      <c r="J174" s="172"/>
      <c r="K174" s="155"/>
      <c r="L174" s="132"/>
      <c r="M174" s="133"/>
    </row>
    <row r="175" spans="2:13" s="126" customFormat="1" ht="17.850000000000001" hidden="1" customHeight="1" outlineLevel="1">
      <c r="B175" s="149">
        <v>44498</v>
      </c>
      <c r="C175" s="150" t="s">
        <v>17</v>
      </c>
      <c r="D175" s="169">
        <v>803</v>
      </c>
      <c r="E175" s="170">
        <v>320</v>
      </c>
      <c r="F175" s="169">
        <v>483</v>
      </c>
      <c r="G175" s="169">
        <v>1140</v>
      </c>
      <c r="H175" s="169">
        <v>599</v>
      </c>
      <c r="I175" s="171">
        <f>519+22</f>
        <v>541</v>
      </c>
      <c r="J175" s="172"/>
      <c r="K175" s="155"/>
      <c r="L175" s="132"/>
      <c r="M175" s="133"/>
    </row>
    <row r="176" spans="2:13" s="126" customFormat="1" ht="17.850000000000001" hidden="1" customHeight="1" outlineLevel="1">
      <c r="B176" s="149">
        <v>44499</v>
      </c>
      <c r="C176" s="150" t="s">
        <v>24</v>
      </c>
      <c r="D176" s="169">
        <v>202</v>
      </c>
      <c r="E176" s="170">
        <v>59</v>
      </c>
      <c r="F176" s="169">
        <v>143</v>
      </c>
      <c r="G176" s="169">
        <v>229</v>
      </c>
      <c r="H176" s="169">
        <v>80</v>
      </c>
      <c r="I176" s="171">
        <v>149</v>
      </c>
      <c r="J176" s="172"/>
      <c r="K176" s="155"/>
      <c r="L176" s="132"/>
      <c r="M176" s="133"/>
    </row>
    <row r="177" spans="2:13" s="126" customFormat="1" ht="17.850000000000001" hidden="1" customHeight="1" outlineLevel="1">
      <c r="B177" s="149">
        <v>44500</v>
      </c>
      <c r="C177" s="150" t="s">
        <v>25</v>
      </c>
      <c r="D177" s="169">
        <v>99</v>
      </c>
      <c r="E177" s="170">
        <v>44</v>
      </c>
      <c r="F177" s="169">
        <v>55</v>
      </c>
      <c r="G177" s="169">
        <v>164</v>
      </c>
      <c r="H177" s="169">
        <v>96</v>
      </c>
      <c r="I177" s="171">
        <v>68</v>
      </c>
      <c r="J177" s="172"/>
      <c r="K177" s="155"/>
      <c r="L177" s="132"/>
      <c r="M177" s="133"/>
    </row>
    <row r="178" spans="2:13" s="126" customFormat="1" ht="17.850000000000001" hidden="1" customHeight="1" outlineLevel="1">
      <c r="B178" s="149">
        <v>44501</v>
      </c>
      <c r="C178" s="150" t="s">
        <v>20</v>
      </c>
      <c r="D178" s="169">
        <v>431</v>
      </c>
      <c r="E178" s="170">
        <v>331</v>
      </c>
      <c r="F178" s="169">
        <v>100</v>
      </c>
      <c r="G178" s="169">
        <v>727</v>
      </c>
      <c r="H178" s="169">
        <v>606</v>
      </c>
      <c r="I178" s="171">
        <v>121</v>
      </c>
      <c r="J178" s="172"/>
      <c r="K178" s="155"/>
      <c r="L178" s="132"/>
      <c r="M178" s="133"/>
    </row>
    <row r="179" spans="2:13" s="126" customFormat="1" ht="17.850000000000001" hidden="1" customHeight="1" outlineLevel="1">
      <c r="B179" s="149">
        <v>44502</v>
      </c>
      <c r="C179" s="150" t="s">
        <v>21</v>
      </c>
      <c r="D179" s="169">
        <v>270</v>
      </c>
      <c r="E179" s="170">
        <v>182</v>
      </c>
      <c r="F179" s="169">
        <v>88</v>
      </c>
      <c r="G179" s="169">
        <v>424</v>
      </c>
      <c r="H179" s="169">
        <v>316</v>
      </c>
      <c r="I179" s="171">
        <v>108</v>
      </c>
      <c r="J179" s="172"/>
      <c r="K179" s="155"/>
      <c r="L179" s="132"/>
      <c r="M179" s="133"/>
    </row>
    <row r="180" spans="2:13" s="126" customFormat="1" ht="17.850000000000001" hidden="1" customHeight="1" outlineLevel="1">
      <c r="B180" s="149">
        <v>44503</v>
      </c>
      <c r="C180" s="150" t="s">
        <v>22</v>
      </c>
      <c r="D180" s="169">
        <v>216</v>
      </c>
      <c r="E180" s="170">
        <v>141</v>
      </c>
      <c r="F180" s="169">
        <v>75</v>
      </c>
      <c r="G180" s="169">
        <v>343</v>
      </c>
      <c r="H180" s="169">
        <v>258</v>
      </c>
      <c r="I180" s="171">
        <v>85</v>
      </c>
      <c r="J180" s="172"/>
      <c r="K180" s="155"/>
      <c r="L180" s="132"/>
      <c r="M180" s="133"/>
    </row>
    <row r="181" spans="2:13" s="165" customFormat="1" ht="17.850000000000001" hidden="1" customHeight="1" outlineLevel="1">
      <c r="B181" s="156">
        <v>44504</v>
      </c>
      <c r="C181" s="157" t="s">
        <v>23</v>
      </c>
      <c r="D181" s="173">
        <v>314</v>
      </c>
      <c r="E181" s="174">
        <v>183</v>
      </c>
      <c r="F181" s="173">
        <v>131</v>
      </c>
      <c r="G181" s="173">
        <v>542</v>
      </c>
      <c r="H181" s="173">
        <v>395</v>
      </c>
      <c r="I181" s="175">
        <v>147</v>
      </c>
      <c r="J181" s="176"/>
      <c r="K181" s="162"/>
      <c r="L181" s="163"/>
      <c r="M181" s="164"/>
    </row>
    <row r="182" spans="2:13" s="165" customFormat="1" ht="17.850000000000001" hidden="1" customHeight="1" outlineLevel="1">
      <c r="B182" s="156">
        <v>44505</v>
      </c>
      <c r="C182" s="157" t="s">
        <v>17</v>
      </c>
      <c r="D182" s="173">
        <v>227</v>
      </c>
      <c r="E182" s="174">
        <v>155</v>
      </c>
      <c r="F182" s="173">
        <v>72</v>
      </c>
      <c r="G182" s="173">
        <v>370</v>
      </c>
      <c r="H182" s="173">
        <v>282</v>
      </c>
      <c r="I182" s="175">
        <v>88</v>
      </c>
      <c r="J182" s="176"/>
      <c r="K182" s="162"/>
      <c r="L182" s="163"/>
      <c r="M182" s="164"/>
    </row>
    <row r="183" spans="2:13" s="165" customFormat="1" ht="17.850000000000001" hidden="1" customHeight="1" outlineLevel="1">
      <c r="B183" s="156">
        <v>44506</v>
      </c>
      <c r="C183" s="157" t="s">
        <v>24</v>
      </c>
      <c r="D183" s="173">
        <v>78</v>
      </c>
      <c r="E183" s="174">
        <v>49</v>
      </c>
      <c r="F183" s="173">
        <v>29</v>
      </c>
      <c r="G183" s="173">
        <v>132</v>
      </c>
      <c r="H183" s="173">
        <v>102</v>
      </c>
      <c r="I183" s="175">
        <v>30</v>
      </c>
      <c r="J183" s="176"/>
      <c r="K183" s="162"/>
      <c r="L183" s="163"/>
      <c r="M183" s="164"/>
    </row>
    <row r="184" spans="2:13" s="165" customFormat="1" ht="17.850000000000001" hidden="1" customHeight="1" outlineLevel="1">
      <c r="B184" s="156">
        <v>44507</v>
      </c>
      <c r="C184" s="157" t="s">
        <v>25</v>
      </c>
      <c r="D184" s="173">
        <v>90</v>
      </c>
      <c r="E184" s="174">
        <v>42</v>
      </c>
      <c r="F184" s="173">
        <v>48</v>
      </c>
      <c r="G184" s="173">
        <v>116</v>
      </c>
      <c r="H184" s="173">
        <v>62</v>
      </c>
      <c r="I184" s="175">
        <v>54</v>
      </c>
      <c r="J184" s="176"/>
      <c r="K184" s="162"/>
      <c r="L184" s="163"/>
      <c r="M184" s="164"/>
    </row>
    <row r="185" spans="2:13" s="165" customFormat="1" ht="17.850000000000001" hidden="1" customHeight="1" outlineLevel="1">
      <c r="B185" s="156">
        <v>44508</v>
      </c>
      <c r="C185" s="157" t="s">
        <v>20</v>
      </c>
      <c r="D185" s="173">
        <v>252</v>
      </c>
      <c r="E185" s="174">
        <v>114</v>
      </c>
      <c r="F185" s="173">
        <v>108</v>
      </c>
      <c r="G185" s="173">
        <v>411</v>
      </c>
      <c r="H185" s="173">
        <v>282</v>
      </c>
      <c r="I185" s="175">
        <v>129</v>
      </c>
      <c r="J185" s="176"/>
      <c r="K185" s="162"/>
      <c r="L185" s="163"/>
      <c r="M185" s="164"/>
    </row>
    <row r="186" spans="2:13" s="165" customFormat="1" ht="17.850000000000001" hidden="1" customHeight="1" outlineLevel="1">
      <c r="B186" s="156">
        <v>44509</v>
      </c>
      <c r="C186" s="157" t="s">
        <v>29</v>
      </c>
      <c r="D186" s="173">
        <v>209</v>
      </c>
      <c r="E186" s="174">
        <v>158</v>
      </c>
      <c r="F186" s="173">
        <v>51</v>
      </c>
      <c r="G186" s="173">
        <v>365</v>
      </c>
      <c r="H186" s="173">
        <v>295</v>
      </c>
      <c r="I186" s="175">
        <v>70</v>
      </c>
      <c r="J186" s="176"/>
      <c r="K186" s="162"/>
      <c r="L186" s="163"/>
      <c r="M186" s="164"/>
    </row>
    <row r="187" spans="2:13" s="165" customFormat="1" ht="17.850000000000001" hidden="1" customHeight="1" outlineLevel="1">
      <c r="B187" s="156">
        <v>44510</v>
      </c>
      <c r="C187" s="157" t="s">
        <v>15</v>
      </c>
      <c r="D187" s="173">
        <v>192</v>
      </c>
      <c r="E187" s="174">
        <v>148</v>
      </c>
      <c r="F187" s="173">
        <v>44</v>
      </c>
      <c r="G187" s="173">
        <v>331</v>
      </c>
      <c r="H187" s="173">
        <v>281</v>
      </c>
      <c r="I187" s="175">
        <v>50</v>
      </c>
      <c r="J187" s="176"/>
      <c r="K187" s="162"/>
      <c r="L187" s="163"/>
      <c r="M187" s="164"/>
    </row>
    <row r="188" spans="2:13" s="165" customFormat="1" ht="17.850000000000001" hidden="1" customHeight="1" outlineLevel="1">
      <c r="B188" s="156">
        <v>44511</v>
      </c>
      <c r="C188" s="157" t="s">
        <v>16</v>
      </c>
      <c r="D188" s="173">
        <v>218</v>
      </c>
      <c r="E188" s="174">
        <v>142</v>
      </c>
      <c r="F188" s="173">
        <v>76</v>
      </c>
      <c r="G188" s="173">
        <v>340</v>
      </c>
      <c r="H188" s="173">
        <v>241</v>
      </c>
      <c r="I188" s="175">
        <v>99</v>
      </c>
      <c r="J188" s="176"/>
      <c r="K188" s="162"/>
      <c r="L188" s="163"/>
      <c r="M188" s="164"/>
    </row>
    <row r="189" spans="2:13" s="165" customFormat="1" ht="17.850000000000001" hidden="1" customHeight="1" outlineLevel="1">
      <c r="B189" s="156">
        <v>44512</v>
      </c>
      <c r="C189" s="157" t="s">
        <v>17</v>
      </c>
      <c r="D189" s="173">
        <v>193</v>
      </c>
      <c r="E189" s="174">
        <v>156</v>
      </c>
      <c r="F189" s="173">
        <v>37</v>
      </c>
      <c r="G189" s="173">
        <v>322</v>
      </c>
      <c r="H189" s="173">
        <v>273</v>
      </c>
      <c r="I189" s="175">
        <v>49</v>
      </c>
      <c r="J189" s="176"/>
      <c r="K189" s="162"/>
      <c r="L189" s="163"/>
      <c r="M189" s="164"/>
    </row>
    <row r="190" spans="2:13" s="165" customFormat="1" ht="17.850000000000001" hidden="1" customHeight="1" outlineLevel="1">
      <c r="B190" s="156">
        <v>44513</v>
      </c>
      <c r="C190" s="157" t="s">
        <v>24</v>
      </c>
      <c r="D190" s="173">
        <v>110</v>
      </c>
      <c r="E190" s="174">
        <v>55</v>
      </c>
      <c r="F190" s="173">
        <v>55</v>
      </c>
      <c r="G190" s="173">
        <v>148</v>
      </c>
      <c r="H190" s="173">
        <v>84</v>
      </c>
      <c r="I190" s="175">
        <v>64</v>
      </c>
      <c r="J190" s="176"/>
      <c r="K190" s="162"/>
      <c r="L190" s="163"/>
      <c r="M190" s="164"/>
    </row>
    <row r="191" spans="2:13" s="165" customFormat="1" ht="17.850000000000001" hidden="1" customHeight="1" outlineLevel="1">
      <c r="B191" s="156">
        <v>44514</v>
      </c>
      <c r="C191" s="157" t="s">
        <v>25</v>
      </c>
      <c r="D191" s="173">
        <v>51</v>
      </c>
      <c r="E191" s="174">
        <v>25</v>
      </c>
      <c r="F191" s="173">
        <v>26</v>
      </c>
      <c r="G191" s="173">
        <v>74</v>
      </c>
      <c r="H191" s="173">
        <v>48</v>
      </c>
      <c r="I191" s="175">
        <v>26</v>
      </c>
      <c r="J191" s="176"/>
      <c r="K191" s="162"/>
      <c r="L191" s="163"/>
      <c r="M191" s="164"/>
    </row>
    <row r="192" spans="2:13" s="165" customFormat="1" ht="17.850000000000001" hidden="1" customHeight="1" outlineLevel="1">
      <c r="B192" s="156">
        <v>44515</v>
      </c>
      <c r="C192" s="157" t="s">
        <v>20</v>
      </c>
      <c r="D192" s="173">
        <v>183</v>
      </c>
      <c r="E192" s="174">
        <v>135</v>
      </c>
      <c r="F192" s="173">
        <v>48</v>
      </c>
      <c r="G192" s="173">
        <v>323</v>
      </c>
      <c r="H192" s="173">
        <v>272</v>
      </c>
      <c r="I192" s="175">
        <v>51</v>
      </c>
      <c r="J192" s="176"/>
      <c r="K192" s="162"/>
      <c r="L192" s="163"/>
      <c r="M192" s="164"/>
    </row>
    <row r="193" spans="2:13" s="165" customFormat="1" ht="17.850000000000001" hidden="1" customHeight="1" outlineLevel="1">
      <c r="B193" s="156">
        <v>44516</v>
      </c>
      <c r="C193" s="157" t="s">
        <v>21</v>
      </c>
      <c r="D193" s="173">
        <v>219</v>
      </c>
      <c r="E193" s="174">
        <v>166</v>
      </c>
      <c r="F193" s="173">
        <v>53</v>
      </c>
      <c r="G193" s="173">
        <v>391</v>
      </c>
      <c r="H193" s="173">
        <v>314</v>
      </c>
      <c r="I193" s="175">
        <v>77</v>
      </c>
      <c r="J193" s="176"/>
      <c r="K193" s="162"/>
      <c r="L193" s="163"/>
      <c r="M193" s="164"/>
    </row>
    <row r="194" spans="2:13" s="165" customFormat="1" ht="17.850000000000001" hidden="1" customHeight="1" outlineLevel="1">
      <c r="B194" s="156">
        <v>44517</v>
      </c>
      <c r="C194" s="157" t="s">
        <v>22</v>
      </c>
      <c r="D194" s="173">
        <v>219</v>
      </c>
      <c r="E194" s="174">
        <v>170</v>
      </c>
      <c r="F194" s="173">
        <v>49</v>
      </c>
      <c r="G194" s="173">
        <v>381</v>
      </c>
      <c r="H194" s="173">
        <v>306</v>
      </c>
      <c r="I194" s="175">
        <v>75</v>
      </c>
      <c r="J194" s="176"/>
      <c r="K194" s="162"/>
      <c r="L194" s="163"/>
      <c r="M194" s="164"/>
    </row>
    <row r="195" spans="2:13" s="126" customFormat="1" ht="17.850000000000001" hidden="1" customHeight="1" outlineLevel="1">
      <c r="B195" s="149">
        <v>44518</v>
      </c>
      <c r="C195" s="150" t="s">
        <v>23</v>
      </c>
      <c r="D195" s="169">
        <v>287</v>
      </c>
      <c r="E195" s="170">
        <v>179</v>
      </c>
      <c r="F195" s="169">
        <v>108</v>
      </c>
      <c r="G195" s="169">
        <v>476</v>
      </c>
      <c r="H195" s="169">
        <v>338</v>
      </c>
      <c r="I195" s="171">
        <v>138</v>
      </c>
      <c r="J195" s="172"/>
      <c r="K195" s="155"/>
      <c r="L195" s="132"/>
      <c r="M195" s="133"/>
    </row>
    <row r="196" spans="2:13" s="168" customFormat="1" ht="17.850000000000001" hidden="1" customHeight="1" outlineLevel="1">
      <c r="B196" s="149">
        <v>44519</v>
      </c>
      <c r="C196" s="150" t="s">
        <v>17</v>
      </c>
      <c r="D196" s="169">
        <v>159</v>
      </c>
      <c r="E196" s="170">
        <v>120</v>
      </c>
      <c r="F196" s="169">
        <v>39</v>
      </c>
      <c r="G196" s="169">
        <v>323</v>
      </c>
      <c r="H196" s="169">
        <v>267</v>
      </c>
      <c r="I196" s="171">
        <v>56</v>
      </c>
      <c r="J196" s="172"/>
      <c r="K196" s="166"/>
      <c r="L196" s="124"/>
      <c r="M196" s="167"/>
    </row>
    <row r="197" spans="2:13" s="168" customFormat="1" ht="17.850000000000001" hidden="1" customHeight="1" outlineLevel="1">
      <c r="B197" s="149">
        <v>44520</v>
      </c>
      <c r="C197" s="150" t="s">
        <v>24</v>
      </c>
      <c r="D197" s="169">
        <v>80</v>
      </c>
      <c r="E197" s="170">
        <v>45</v>
      </c>
      <c r="F197" s="169">
        <v>35</v>
      </c>
      <c r="G197" s="169">
        <v>141</v>
      </c>
      <c r="H197" s="169">
        <v>94</v>
      </c>
      <c r="I197" s="171">
        <v>47</v>
      </c>
      <c r="J197" s="172"/>
      <c r="K197" s="166"/>
      <c r="L197" s="124"/>
      <c r="M197" s="167"/>
    </row>
    <row r="198" spans="2:13" s="168" customFormat="1" ht="17.850000000000001" hidden="1" customHeight="1" outlineLevel="1">
      <c r="B198" s="149">
        <v>44521</v>
      </c>
      <c r="C198" s="150" t="s">
        <v>25</v>
      </c>
      <c r="D198" s="169">
        <v>69</v>
      </c>
      <c r="E198" s="170">
        <v>44</v>
      </c>
      <c r="F198" s="169">
        <v>25</v>
      </c>
      <c r="G198" s="169">
        <v>126</v>
      </c>
      <c r="H198" s="169">
        <v>93</v>
      </c>
      <c r="I198" s="171">
        <v>33</v>
      </c>
      <c r="J198" s="172"/>
      <c r="K198" s="166"/>
      <c r="L198" s="124"/>
      <c r="M198" s="167"/>
    </row>
    <row r="199" spans="2:13" s="126" customFormat="1" ht="17.850000000000001" hidden="1" customHeight="1" outlineLevel="1">
      <c r="B199" s="149">
        <v>44522</v>
      </c>
      <c r="C199" s="150" t="s">
        <v>20</v>
      </c>
      <c r="D199" s="169">
        <v>186</v>
      </c>
      <c r="E199" s="170">
        <v>156</v>
      </c>
      <c r="F199" s="169">
        <v>30</v>
      </c>
      <c r="G199" s="169">
        <v>378</v>
      </c>
      <c r="H199" s="169">
        <v>339</v>
      </c>
      <c r="I199" s="171">
        <v>39</v>
      </c>
      <c r="J199" s="172"/>
      <c r="K199" s="155"/>
      <c r="L199" s="132"/>
      <c r="M199" s="133"/>
    </row>
    <row r="200" spans="2:13" s="168" customFormat="1" ht="17.850000000000001" hidden="1" customHeight="1" outlineLevel="1">
      <c r="B200" s="156">
        <v>44523</v>
      </c>
      <c r="C200" s="157" t="s">
        <v>21</v>
      </c>
      <c r="D200" s="173">
        <v>184</v>
      </c>
      <c r="E200" s="174">
        <v>145</v>
      </c>
      <c r="F200" s="173">
        <v>39</v>
      </c>
      <c r="G200" s="173">
        <v>312</v>
      </c>
      <c r="H200" s="173">
        <v>255</v>
      </c>
      <c r="I200" s="175">
        <v>57</v>
      </c>
      <c r="J200" s="176"/>
      <c r="K200" s="166"/>
      <c r="L200" s="124"/>
      <c r="M200" s="167"/>
    </row>
    <row r="201" spans="2:13" s="165" customFormat="1" ht="17.850000000000001" hidden="1" customHeight="1" outlineLevel="1">
      <c r="B201" s="156">
        <v>44524</v>
      </c>
      <c r="C201" s="157" t="s">
        <v>15</v>
      </c>
      <c r="D201" s="173">
        <v>161</v>
      </c>
      <c r="E201" s="174">
        <v>131</v>
      </c>
      <c r="F201" s="173">
        <v>30</v>
      </c>
      <c r="G201" s="173">
        <v>295</v>
      </c>
      <c r="H201" s="173">
        <v>243</v>
      </c>
      <c r="I201" s="175">
        <v>52</v>
      </c>
      <c r="J201" s="176"/>
      <c r="K201" s="162"/>
      <c r="L201" s="163"/>
      <c r="M201" s="164"/>
    </row>
    <row r="202" spans="2:13" s="165" customFormat="1" ht="17.850000000000001" hidden="1" customHeight="1" outlineLevel="1">
      <c r="B202" s="156">
        <v>44525</v>
      </c>
      <c r="C202" s="157" t="s">
        <v>23</v>
      </c>
      <c r="D202" s="173">
        <v>126</v>
      </c>
      <c r="E202" s="174">
        <v>101</v>
      </c>
      <c r="F202" s="173">
        <v>25</v>
      </c>
      <c r="G202" s="173">
        <v>184</v>
      </c>
      <c r="H202" s="173">
        <v>155</v>
      </c>
      <c r="I202" s="175">
        <v>29</v>
      </c>
      <c r="J202" s="176"/>
      <c r="K202" s="162"/>
      <c r="L202" s="163"/>
      <c r="M202" s="164"/>
    </row>
    <row r="203" spans="2:13" s="165" customFormat="1" ht="17.850000000000001" hidden="1" customHeight="1" outlineLevel="1">
      <c r="B203" s="156">
        <v>44526</v>
      </c>
      <c r="C203" s="157" t="s">
        <v>26</v>
      </c>
      <c r="D203" s="173">
        <v>187</v>
      </c>
      <c r="E203" s="174">
        <v>118</v>
      </c>
      <c r="F203" s="173">
        <v>69</v>
      </c>
      <c r="G203" s="173">
        <v>300</v>
      </c>
      <c r="H203" s="173">
        <v>218</v>
      </c>
      <c r="I203" s="175">
        <v>82</v>
      </c>
      <c r="J203" s="176"/>
      <c r="K203" s="162"/>
      <c r="L203" s="163"/>
      <c r="M203" s="164"/>
    </row>
    <row r="204" spans="2:13" s="165" customFormat="1" ht="17.850000000000001" hidden="1" customHeight="1" outlineLevel="1">
      <c r="B204" s="156">
        <v>44527</v>
      </c>
      <c r="C204" s="157" t="s">
        <v>18</v>
      </c>
      <c r="D204" s="173">
        <v>63</v>
      </c>
      <c r="E204" s="174">
        <v>30</v>
      </c>
      <c r="F204" s="173">
        <v>33</v>
      </c>
      <c r="G204" s="173">
        <v>77</v>
      </c>
      <c r="H204" s="173">
        <v>33</v>
      </c>
      <c r="I204" s="175">
        <v>44</v>
      </c>
      <c r="J204" s="176"/>
      <c r="K204" s="162"/>
      <c r="L204" s="163"/>
      <c r="M204" s="164"/>
    </row>
    <row r="205" spans="2:13" s="165" customFormat="1" ht="17.850000000000001" hidden="1" customHeight="1" outlineLevel="1">
      <c r="B205" s="156">
        <v>44528</v>
      </c>
      <c r="C205" s="157" t="s">
        <v>19</v>
      </c>
      <c r="D205" s="173">
        <v>81</v>
      </c>
      <c r="E205" s="174">
        <v>53</v>
      </c>
      <c r="F205" s="173">
        <v>28</v>
      </c>
      <c r="G205" s="173">
        <v>169</v>
      </c>
      <c r="H205" s="173">
        <v>125</v>
      </c>
      <c r="I205" s="175">
        <v>44</v>
      </c>
      <c r="J205" s="176"/>
      <c r="K205" s="162"/>
      <c r="L205" s="163"/>
      <c r="M205" s="164"/>
    </row>
    <row r="206" spans="2:13" s="165" customFormat="1" ht="17.850000000000001" hidden="1" customHeight="1" outlineLevel="1">
      <c r="B206" s="156">
        <v>44529</v>
      </c>
      <c r="C206" s="157" t="s">
        <v>28</v>
      </c>
      <c r="D206" s="173">
        <v>224</v>
      </c>
      <c r="E206" s="174">
        <v>170</v>
      </c>
      <c r="F206" s="173">
        <v>54</v>
      </c>
      <c r="G206" s="173">
        <v>371</v>
      </c>
      <c r="H206" s="173">
        <v>301</v>
      </c>
      <c r="I206" s="175">
        <v>70</v>
      </c>
      <c r="J206" s="176"/>
      <c r="K206" s="162"/>
      <c r="L206" s="163"/>
      <c r="M206" s="164"/>
    </row>
    <row r="207" spans="2:13" s="165" customFormat="1" ht="17.850000000000001" hidden="1" customHeight="1" outlineLevel="1">
      <c r="B207" s="177">
        <v>44530</v>
      </c>
      <c r="C207" s="178" t="s">
        <v>29</v>
      </c>
      <c r="D207" s="179">
        <v>252</v>
      </c>
      <c r="E207" s="180">
        <v>194</v>
      </c>
      <c r="F207" s="179">
        <v>58</v>
      </c>
      <c r="G207" s="179">
        <v>482</v>
      </c>
      <c r="H207" s="179">
        <v>414</v>
      </c>
      <c r="I207" s="181">
        <v>68</v>
      </c>
      <c r="J207" s="176"/>
      <c r="K207" s="162"/>
      <c r="L207" s="163"/>
      <c r="M207" s="164"/>
    </row>
    <row r="208" spans="2:13" s="165" customFormat="1" ht="17.850000000000001" hidden="1" customHeight="1" outlineLevel="1">
      <c r="B208" s="156">
        <v>44531</v>
      </c>
      <c r="C208" s="157" t="s">
        <v>22</v>
      </c>
      <c r="D208" s="182">
        <v>245</v>
      </c>
      <c r="E208" s="183">
        <v>158</v>
      </c>
      <c r="F208" s="182">
        <v>87</v>
      </c>
      <c r="G208" s="182">
        <v>411</v>
      </c>
      <c r="H208" s="182">
        <v>311</v>
      </c>
      <c r="I208" s="184">
        <v>100</v>
      </c>
      <c r="J208" s="185"/>
      <c r="K208" s="162"/>
      <c r="L208" s="163"/>
      <c r="M208" s="164"/>
    </row>
    <row r="209" spans="2:13" s="165" customFormat="1" ht="17.850000000000001" hidden="1" customHeight="1" outlineLevel="1" collapsed="1">
      <c r="B209" s="156">
        <v>44532</v>
      </c>
      <c r="C209" s="157" t="s">
        <v>16</v>
      </c>
      <c r="D209" s="182">
        <v>200</v>
      </c>
      <c r="E209" s="183">
        <v>162</v>
      </c>
      <c r="F209" s="182">
        <v>38</v>
      </c>
      <c r="G209" s="182">
        <v>391</v>
      </c>
      <c r="H209" s="182">
        <v>337</v>
      </c>
      <c r="I209" s="184">
        <v>54</v>
      </c>
      <c r="J209" s="185"/>
      <c r="K209" s="162"/>
      <c r="L209" s="163"/>
      <c r="M209" s="164"/>
    </row>
    <row r="210" spans="2:13" s="168" customFormat="1" ht="17.850000000000001" hidden="1" customHeight="1" outlineLevel="1" collapsed="1">
      <c r="B210" s="149">
        <v>44533</v>
      </c>
      <c r="C210" s="150" t="s">
        <v>26</v>
      </c>
      <c r="D210" s="186">
        <v>135</v>
      </c>
      <c r="E210" s="187">
        <v>94</v>
      </c>
      <c r="F210" s="186">
        <v>41</v>
      </c>
      <c r="G210" s="186">
        <v>209</v>
      </c>
      <c r="H210" s="186">
        <v>165</v>
      </c>
      <c r="I210" s="188">
        <v>44</v>
      </c>
      <c r="J210" s="189"/>
      <c r="K210" s="166"/>
      <c r="L210" s="124"/>
      <c r="M210" s="167"/>
    </row>
    <row r="211" spans="2:13" s="168" customFormat="1" ht="17.850000000000001" hidden="1" customHeight="1" outlineLevel="1" collapsed="1">
      <c r="B211" s="149">
        <v>44534</v>
      </c>
      <c r="C211" s="150" t="s">
        <v>18</v>
      </c>
      <c r="D211" s="186">
        <v>69</v>
      </c>
      <c r="E211" s="187">
        <v>36</v>
      </c>
      <c r="F211" s="186">
        <v>33</v>
      </c>
      <c r="G211" s="186">
        <v>126</v>
      </c>
      <c r="H211" s="186">
        <v>77</v>
      </c>
      <c r="I211" s="188">
        <v>49</v>
      </c>
      <c r="J211" s="189"/>
      <c r="K211" s="166"/>
      <c r="L211" s="124"/>
      <c r="M211" s="167"/>
    </row>
    <row r="212" spans="2:13" s="168" customFormat="1" ht="17.850000000000001" hidden="1" customHeight="1" outlineLevel="1" collapsed="1">
      <c r="B212" s="149">
        <v>44535</v>
      </c>
      <c r="C212" s="150" t="s">
        <v>19</v>
      </c>
      <c r="D212" s="186">
        <v>47</v>
      </c>
      <c r="E212" s="187">
        <v>22</v>
      </c>
      <c r="F212" s="186">
        <v>25</v>
      </c>
      <c r="G212" s="186">
        <v>70</v>
      </c>
      <c r="H212" s="186">
        <v>36</v>
      </c>
      <c r="I212" s="188">
        <v>34</v>
      </c>
      <c r="J212" s="189"/>
      <c r="K212" s="166"/>
      <c r="L212" s="124"/>
      <c r="M212" s="167"/>
    </row>
    <row r="213" spans="2:13" s="168" customFormat="1" ht="17.850000000000001" hidden="1" customHeight="1" outlineLevel="1" collapsed="1">
      <c r="B213" s="149">
        <v>44536</v>
      </c>
      <c r="C213" s="150" t="s">
        <v>20</v>
      </c>
      <c r="D213" s="186">
        <v>198</v>
      </c>
      <c r="E213" s="187">
        <v>149</v>
      </c>
      <c r="F213" s="186">
        <v>49</v>
      </c>
      <c r="G213" s="186">
        <v>311</v>
      </c>
      <c r="H213" s="186">
        <v>253</v>
      </c>
      <c r="I213" s="188">
        <v>58</v>
      </c>
      <c r="J213" s="189"/>
      <c r="K213" s="166"/>
      <c r="L213" s="124"/>
      <c r="M213" s="167"/>
    </row>
    <row r="214" spans="2:13" s="126" customFormat="1" ht="17.850000000000001" hidden="1" customHeight="1" outlineLevel="1">
      <c r="B214" s="149">
        <v>44537</v>
      </c>
      <c r="C214" s="186" t="s">
        <v>21</v>
      </c>
      <c r="D214" s="186">
        <v>379</v>
      </c>
      <c r="E214" s="187">
        <v>227</v>
      </c>
      <c r="F214" s="186">
        <v>152</v>
      </c>
      <c r="G214" s="186">
        <v>509</v>
      </c>
      <c r="H214" s="186">
        <v>312</v>
      </c>
      <c r="I214" s="188">
        <v>197</v>
      </c>
      <c r="J214" s="189"/>
      <c r="K214" s="155"/>
      <c r="L214" s="132"/>
      <c r="M214" s="133"/>
    </row>
    <row r="215" spans="2:13" s="165" customFormat="1" ht="17.850000000000001" hidden="1" customHeight="1" outlineLevel="1">
      <c r="B215" s="156">
        <v>44538</v>
      </c>
      <c r="C215" s="182" t="s">
        <v>22</v>
      </c>
      <c r="D215" s="182">
        <v>194</v>
      </c>
      <c r="E215" s="183">
        <v>144</v>
      </c>
      <c r="F215" s="182">
        <v>50</v>
      </c>
      <c r="G215" s="182">
        <v>323</v>
      </c>
      <c r="H215" s="182">
        <v>271</v>
      </c>
      <c r="I215" s="184">
        <v>52</v>
      </c>
      <c r="J215" s="185"/>
      <c r="K215" s="162"/>
      <c r="L215" s="163"/>
      <c r="M215" s="164"/>
    </row>
    <row r="216" spans="2:13" s="165" customFormat="1" ht="17.850000000000001" hidden="1" customHeight="1" outlineLevel="1">
      <c r="B216" s="156">
        <v>44539</v>
      </c>
      <c r="C216" s="182" t="s">
        <v>16</v>
      </c>
      <c r="D216" s="182">
        <v>225</v>
      </c>
      <c r="E216" s="183">
        <v>171</v>
      </c>
      <c r="F216" s="182">
        <v>54</v>
      </c>
      <c r="G216" s="182">
        <v>355</v>
      </c>
      <c r="H216" s="182">
        <v>288</v>
      </c>
      <c r="I216" s="184">
        <v>67</v>
      </c>
      <c r="J216" s="185"/>
      <c r="K216" s="162"/>
      <c r="L216" s="163"/>
      <c r="M216" s="164"/>
    </row>
    <row r="217" spans="2:13" s="165" customFormat="1" ht="17.850000000000001" hidden="1" customHeight="1" outlineLevel="1">
      <c r="B217" s="156">
        <v>44540</v>
      </c>
      <c r="C217" s="182" t="s">
        <v>17</v>
      </c>
      <c r="D217" s="182">
        <v>147</v>
      </c>
      <c r="E217" s="183">
        <v>113</v>
      </c>
      <c r="F217" s="182">
        <v>34</v>
      </c>
      <c r="G217" s="182">
        <v>280</v>
      </c>
      <c r="H217" s="182">
        <v>227</v>
      </c>
      <c r="I217" s="184">
        <v>53</v>
      </c>
      <c r="J217" s="185"/>
      <c r="K217" s="162"/>
      <c r="L217" s="163"/>
      <c r="M217" s="164"/>
    </row>
    <row r="218" spans="2:13" s="165" customFormat="1" ht="17.850000000000001" hidden="1" customHeight="1" outlineLevel="1">
      <c r="B218" s="156">
        <v>44541</v>
      </c>
      <c r="C218" s="182" t="s">
        <v>24</v>
      </c>
      <c r="D218" s="182">
        <v>82</v>
      </c>
      <c r="E218" s="183">
        <v>48</v>
      </c>
      <c r="F218" s="182">
        <v>34</v>
      </c>
      <c r="G218" s="182">
        <v>115</v>
      </c>
      <c r="H218" s="182">
        <v>77</v>
      </c>
      <c r="I218" s="184">
        <v>38</v>
      </c>
      <c r="J218" s="185"/>
      <c r="K218" s="162"/>
      <c r="L218" s="163"/>
      <c r="M218" s="164"/>
    </row>
    <row r="219" spans="2:13" s="165" customFormat="1" ht="17.850000000000001" hidden="1" customHeight="1" outlineLevel="1">
      <c r="B219" s="156">
        <v>44542</v>
      </c>
      <c r="C219" s="182" t="s">
        <v>25</v>
      </c>
      <c r="D219" s="182">
        <v>41</v>
      </c>
      <c r="E219" s="183">
        <v>26</v>
      </c>
      <c r="F219" s="182">
        <v>15</v>
      </c>
      <c r="G219" s="182">
        <v>48</v>
      </c>
      <c r="H219" s="182">
        <v>30</v>
      </c>
      <c r="I219" s="184">
        <v>18</v>
      </c>
      <c r="J219" s="185"/>
      <c r="K219" s="162"/>
      <c r="L219" s="163"/>
      <c r="M219" s="164"/>
    </row>
    <row r="220" spans="2:13" s="165" customFormat="1" ht="17.850000000000001" hidden="1" customHeight="1" outlineLevel="1">
      <c r="B220" s="156">
        <v>44543</v>
      </c>
      <c r="C220" s="182" t="s">
        <v>20</v>
      </c>
      <c r="D220" s="182">
        <v>146</v>
      </c>
      <c r="E220" s="183">
        <v>110</v>
      </c>
      <c r="F220" s="182">
        <v>36</v>
      </c>
      <c r="G220" s="182">
        <v>269</v>
      </c>
      <c r="H220" s="182">
        <v>212</v>
      </c>
      <c r="I220" s="184">
        <v>57</v>
      </c>
      <c r="J220" s="185"/>
      <c r="K220" s="162"/>
      <c r="L220" s="163"/>
      <c r="M220" s="164"/>
    </row>
    <row r="221" spans="2:13" s="165" customFormat="1" ht="17.850000000000001" hidden="1" customHeight="1" outlineLevel="1">
      <c r="B221" s="156">
        <v>44544</v>
      </c>
      <c r="C221" s="182" t="s">
        <v>21</v>
      </c>
      <c r="D221" s="182">
        <v>165</v>
      </c>
      <c r="E221" s="183">
        <v>127</v>
      </c>
      <c r="F221" s="182">
        <v>38</v>
      </c>
      <c r="G221" s="182">
        <v>295</v>
      </c>
      <c r="H221" s="182">
        <v>244</v>
      </c>
      <c r="I221" s="184">
        <v>51</v>
      </c>
      <c r="J221" s="185"/>
      <c r="K221" s="162"/>
      <c r="L221" s="163"/>
      <c r="M221" s="164"/>
    </row>
    <row r="222" spans="2:13" s="165" customFormat="1" ht="17.850000000000001" hidden="1" customHeight="1" outlineLevel="1">
      <c r="B222" s="156">
        <v>44545</v>
      </c>
      <c r="C222" s="182" t="s">
        <v>22</v>
      </c>
      <c r="D222" s="182">
        <v>161</v>
      </c>
      <c r="E222" s="183">
        <v>118</v>
      </c>
      <c r="F222" s="182">
        <v>43</v>
      </c>
      <c r="G222" s="182">
        <v>297</v>
      </c>
      <c r="H222" s="182">
        <v>234</v>
      </c>
      <c r="I222" s="184">
        <v>63</v>
      </c>
      <c r="J222" s="185"/>
      <c r="K222" s="162"/>
      <c r="L222" s="163"/>
      <c r="M222" s="164"/>
    </row>
    <row r="223" spans="2:13" s="165" customFormat="1" ht="17.850000000000001" hidden="1" customHeight="1" outlineLevel="1">
      <c r="B223" s="156">
        <v>44546</v>
      </c>
      <c r="C223" s="182" t="s">
        <v>23</v>
      </c>
      <c r="D223" s="182">
        <v>151</v>
      </c>
      <c r="E223" s="183">
        <v>120</v>
      </c>
      <c r="F223" s="182">
        <v>31</v>
      </c>
      <c r="G223" s="182">
        <v>246</v>
      </c>
      <c r="H223" s="182">
        <v>208</v>
      </c>
      <c r="I223" s="184">
        <v>38</v>
      </c>
      <c r="J223" s="185"/>
      <c r="K223" s="162"/>
      <c r="L223" s="163"/>
      <c r="M223" s="164"/>
    </row>
    <row r="224" spans="2:13" s="165" customFormat="1" ht="17.850000000000001" hidden="1" customHeight="1" outlineLevel="1">
      <c r="B224" s="156">
        <v>44547</v>
      </c>
      <c r="C224" s="182" t="s">
        <v>26</v>
      </c>
      <c r="D224" s="182">
        <v>151</v>
      </c>
      <c r="E224" s="183">
        <v>126</v>
      </c>
      <c r="F224" s="182">
        <v>25</v>
      </c>
      <c r="G224" s="182">
        <v>353</v>
      </c>
      <c r="H224" s="182">
        <v>323</v>
      </c>
      <c r="I224" s="184">
        <v>30</v>
      </c>
      <c r="J224" s="185"/>
      <c r="K224" s="162"/>
      <c r="L224" s="163"/>
      <c r="M224" s="164"/>
    </row>
    <row r="225" spans="2:13" s="165" customFormat="1" ht="17.850000000000001" hidden="1" customHeight="1" outlineLevel="1">
      <c r="B225" s="156">
        <v>44548</v>
      </c>
      <c r="C225" s="182" t="s">
        <v>18</v>
      </c>
      <c r="D225" s="182">
        <v>49</v>
      </c>
      <c r="E225" s="183">
        <v>28</v>
      </c>
      <c r="F225" s="182">
        <v>21</v>
      </c>
      <c r="G225" s="182">
        <v>65</v>
      </c>
      <c r="H225" s="182">
        <v>39</v>
      </c>
      <c r="I225" s="184">
        <v>26</v>
      </c>
      <c r="J225" s="185"/>
      <c r="K225" s="162"/>
      <c r="L225" s="163"/>
      <c r="M225" s="164"/>
    </row>
    <row r="226" spans="2:13" s="165" customFormat="1" ht="17.850000000000001" hidden="1" customHeight="1" outlineLevel="1">
      <c r="B226" s="156">
        <v>44549</v>
      </c>
      <c r="C226" s="182" t="s">
        <v>19</v>
      </c>
      <c r="D226" s="182">
        <v>43</v>
      </c>
      <c r="E226" s="183">
        <v>22</v>
      </c>
      <c r="F226" s="182">
        <v>21</v>
      </c>
      <c r="G226" s="182">
        <v>61</v>
      </c>
      <c r="H226" s="182">
        <v>31</v>
      </c>
      <c r="I226" s="184">
        <v>30</v>
      </c>
      <c r="J226" s="185"/>
      <c r="K226" s="162"/>
      <c r="L226" s="163"/>
      <c r="M226" s="164"/>
    </row>
    <row r="227" spans="2:13" s="165" customFormat="1" ht="17.850000000000001" hidden="1" customHeight="1" outlineLevel="1">
      <c r="B227" s="156">
        <v>44550</v>
      </c>
      <c r="C227" s="182" t="s">
        <v>28</v>
      </c>
      <c r="D227" s="182">
        <v>144</v>
      </c>
      <c r="E227" s="183">
        <v>118</v>
      </c>
      <c r="F227" s="182">
        <v>26</v>
      </c>
      <c r="G227" s="182">
        <v>317</v>
      </c>
      <c r="H227" s="182">
        <v>281</v>
      </c>
      <c r="I227" s="184">
        <v>36</v>
      </c>
      <c r="J227" s="185"/>
      <c r="K227" s="162"/>
      <c r="L227" s="163"/>
      <c r="M227" s="164"/>
    </row>
    <row r="228" spans="2:13" s="165" customFormat="1" ht="17.850000000000001" hidden="1" customHeight="1" outlineLevel="1">
      <c r="B228" s="156">
        <v>44551</v>
      </c>
      <c r="C228" s="182" t="s">
        <v>21</v>
      </c>
      <c r="D228" s="182">
        <v>145</v>
      </c>
      <c r="E228" s="183">
        <v>120</v>
      </c>
      <c r="F228" s="182">
        <v>25</v>
      </c>
      <c r="G228" s="182">
        <v>291</v>
      </c>
      <c r="H228" s="182">
        <v>259</v>
      </c>
      <c r="I228" s="184">
        <v>32</v>
      </c>
      <c r="J228" s="185"/>
      <c r="K228" s="162"/>
      <c r="L228" s="163"/>
      <c r="M228" s="164"/>
    </row>
    <row r="229" spans="2:13" s="165" customFormat="1" ht="17.850000000000001" hidden="1" customHeight="1" outlineLevel="1">
      <c r="B229" s="156">
        <v>44552</v>
      </c>
      <c r="C229" s="182" t="s">
        <v>15</v>
      </c>
      <c r="D229" s="182">
        <v>153</v>
      </c>
      <c r="E229" s="183">
        <v>116</v>
      </c>
      <c r="F229" s="182">
        <v>37</v>
      </c>
      <c r="G229" s="182">
        <v>275</v>
      </c>
      <c r="H229" s="182">
        <v>234</v>
      </c>
      <c r="I229" s="184">
        <v>41</v>
      </c>
      <c r="J229" s="185"/>
      <c r="K229" s="162"/>
      <c r="L229" s="163"/>
      <c r="M229" s="164"/>
    </row>
    <row r="230" spans="2:13" s="126" customFormat="1" ht="17.850000000000001" hidden="1" customHeight="1" outlineLevel="1">
      <c r="B230" s="149">
        <v>44553</v>
      </c>
      <c r="C230" s="186" t="s">
        <v>16</v>
      </c>
      <c r="D230" s="186">
        <v>200</v>
      </c>
      <c r="E230" s="187">
        <v>173</v>
      </c>
      <c r="F230" s="186">
        <v>27</v>
      </c>
      <c r="G230" s="186">
        <v>326</v>
      </c>
      <c r="H230" s="186">
        <v>291</v>
      </c>
      <c r="I230" s="188">
        <v>35</v>
      </c>
      <c r="J230" s="189"/>
      <c r="K230" s="155"/>
      <c r="L230" s="132"/>
      <c r="M230" s="133"/>
    </row>
    <row r="231" spans="2:13" s="126" customFormat="1" ht="17.850000000000001" hidden="1" customHeight="1" outlineLevel="1">
      <c r="B231" s="149">
        <v>44554</v>
      </c>
      <c r="C231" s="186" t="s">
        <v>17</v>
      </c>
      <c r="D231" s="186">
        <v>112</v>
      </c>
      <c r="E231" s="187">
        <v>89</v>
      </c>
      <c r="F231" s="186">
        <v>23</v>
      </c>
      <c r="G231" s="186">
        <v>179</v>
      </c>
      <c r="H231" s="186">
        <v>150</v>
      </c>
      <c r="I231" s="188">
        <v>29</v>
      </c>
      <c r="J231" s="189"/>
      <c r="K231" s="155"/>
      <c r="L231" s="132"/>
      <c r="M231" s="133"/>
    </row>
    <row r="232" spans="2:13" s="126" customFormat="1" ht="17.850000000000001" hidden="1" customHeight="1" outlineLevel="1">
      <c r="B232" s="149">
        <v>44555</v>
      </c>
      <c r="C232" s="186" t="s">
        <v>24</v>
      </c>
      <c r="D232" s="186">
        <v>33</v>
      </c>
      <c r="E232" s="187">
        <v>20</v>
      </c>
      <c r="F232" s="186">
        <v>13</v>
      </c>
      <c r="G232" s="186">
        <v>51</v>
      </c>
      <c r="H232" s="186">
        <v>38</v>
      </c>
      <c r="I232" s="188">
        <v>13</v>
      </c>
      <c r="J232" s="189"/>
      <c r="K232" s="155"/>
      <c r="L232" s="132"/>
      <c r="M232" s="133"/>
    </row>
    <row r="233" spans="2:13" s="126" customFormat="1" ht="17.850000000000001" hidden="1" customHeight="1" outlineLevel="1">
      <c r="B233" s="149">
        <v>44556</v>
      </c>
      <c r="C233" s="186" t="s">
        <v>25</v>
      </c>
      <c r="D233" s="186">
        <v>28</v>
      </c>
      <c r="E233" s="187">
        <v>12</v>
      </c>
      <c r="F233" s="186">
        <v>16</v>
      </c>
      <c r="G233" s="186">
        <v>46</v>
      </c>
      <c r="H233" s="186">
        <v>21</v>
      </c>
      <c r="I233" s="188">
        <v>25</v>
      </c>
      <c r="J233" s="189"/>
      <c r="K233" s="155"/>
      <c r="L233" s="132"/>
      <c r="M233" s="133"/>
    </row>
    <row r="234" spans="2:13" s="126" customFormat="1" ht="17.850000000000001" hidden="1" customHeight="1" outlineLevel="1">
      <c r="B234" s="149">
        <v>44557</v>
      </c>
      <c r="C234" s="186" t="s">
        <v>20</v>
      </c>
      <c r="D234" s="186">
        <v>113</v>
      </c>
      <c r="E234" s="187">
        <v>83</v>
      </c>
      <c r="F234" s="186">
        <v>30</v>
      </c>
      <c r="G234" s="186">
        <v>220</v>
      </c>
      <c r="H234" s="186">
        <v>173</v>
      </c>
      <c r="I234" s="188">
        <v>47</v>
      </c>
      <c r="J234" s="189"/>
      <c r="K234" s="155"/>
      <c r="L234" s="132"/>
      <c r="M234" s="133"/>
    </row>
    <row r="235" spans="2:13" s="126" customFormat="1" ht="17.850000000000001" hidden="1" customHeight="1" outlineLevel="1">
      <c r="B235" s="149">
        <v>44558</v>
      </c>
      <c r="C235" s="186" t="s">
        <v>21</v>
      </c>
      <c r="D235" s="186">
        <v>142</v>
      </c>
      <c r="E235" s="187">
        <v>112</v>
      </c>
      <c r="F235" s="186">
        <v>30</v>
      </c>
      <c r="G235" s="186">
        <v>269</v>
      </c>
      <c r="H235" s="186">
        <v>216</v>
      </c>
      <c r="I235" s="188">
        <v>53</v>
      </c>
      <c r="J235" s="189"/>
      <c r="K235" s="155"/>
      <c r="L235" s="132"/>
      <c r="M235" s="133"/>
    </row>
    <row r="236" spans="2:13" s="126" customFormat="1" ht="17.850000000000001" hidden="1" customHeight="1" outlineLevel="1">
      <c r="B236" s="149">
        <v>44559</v>
      </c>
      <c r="C236" s="186" t="s">
        <v>22</v>
      </c>
      <c r="D236" s="186">
        <v>154</v>
      </c>
      <c r="E236" s="187">
        <v>105</v>
      </c>
      <c r="F236" s="186">
        <v>49</v>
      </c>
      <c r="G236" s="186">
        <v>312</v>
      </c>
      <c r="H236" s="186">
        <v>237</v>
      </c>
      <c r="I236" s="188">
        <v>75</v>
      </c>
      <c r="J236" s="189"/>
      <c r="K236" s="155"/>
      <c r="L236" s="132"/>
      <c r="M236" s="133"/>
    </row>
    <row r="237" spans="2:13" s="165" customFormat="1" ht="17.850000000000001" hidden="1" customHeight="1" outlineLevel="1">
      <c r="B237" s="156">
        <v>44560</v>
      </c>
      <c r="C237" s="182" t="s">
        <v>23</v>
      </c>
      <c r="D237" s="182">
        <v>131</v>
      </c>
      <c r="E237" s="183">
        <v>87</v>
      </c>
      <c r="F237" s="182">
        <v>44</v>
      </c>
      <c r="G237" s="182">
        <v>298</v>
      </c>
      <c r="H237" s="182">
        <v>236</v>
      </c>
      <c r="I237" s="184">
        <v>62</v>
      </c>
      <c r="J237" s="185"/>
      <c r="K237" s="162"/>
      <c r="L237" s="163"/>
      <c r="M237" s="164"/>
    </row>
    <row r="238" spans="2:13" s="165" customFormat="1" ht="17.850000000000001" hidden="1" customHeight="1" outlineLevel="1">
      <c r="B238" s="156">
        <v>44561</v>
      </c>
      <c r="C238" s="182" t="s">
        <v>17</v>
      </c>
      <c r="D238" s="182">
        <v>99</v>
      </c>
      <c r="E238" s="183">
        <v>58</v>
      </c>
      <c r="F238" s="182">
        <v>41</v>
      </c>
      <c r="G238" s="182">
        <v>157</v>
      </c>
      <c r="H238" s="182">
        <v>107</v>
      </c>
      <c r="I238" s="184">
        <v>50</v>
      </c>
      <c r="J238" s="185"/>
      <c r="K238" s="162"/>
      <c r="L238" s="163"/>
      <c r="M238" s="164"/>
    </row>
    <row r="239" spans="2:13" s="165" customFormat="1" ht="17.850000000000001" hidden="1" customHeight="1" outlineLevel="1" collapsed="1">
      <c r="B239" s="156">
        <v>44562</v>
      </c>
      <c r="C239" s="182" t="s">
        <v>24</v>
      </c>
      <c r="D239" s="182">
        <v>62</v>
      </c>
      <c r="E239" s="183">
        <v>21</v>
      </c>
      <c r="F239" s="182">
        <v>41</v>
      </c>
      <c r="G239" s="182">
        <v>93</v>
      </c>
      <c r="H239" s="182">
        <v>37</v>
      </c>
      <c r="I239" s="184">
        <v>56</v>
      </c>
      <c r="J239" s="185"/>
      <c r="K239" s="162"/>
      <c r="L239" s="163"/>
      <c r="M239" s="164"/>
    </row>
    <row r="240" spans="2:13" s="165" customFormat="1" ht="17.850000000000001" hidden="1" customHeight="1" outlineLevel="1">
      <c r="B240" s="156">
        <v>44563</v>
      </c>
      <c r="C240" s="182" t="s">
        <v>25</v>
      </c>
      <c r="D240" s="182">
        <v>68</v>
      </c>
      <c r="E240" s="183">
        <v>23</v>
      </c>
      <c r="F240" s="182">
        <v>45</v>
      </c>
      <c r="G240" s="182">
        <v>108</v>
      </c>
      <c r="H240" s="182">
        <v>57</v>
      </c>
      <c r="I240" s="184">
        <v>51</v>
      </c>
      <c r="J240" s="185"/>
      <c r="K240" s="162"/>
      <c r="L240" s="163"/>
      <c r="M240" s="164"/>
    </row>
    <row r="241" spans="2:13" s="165" customFormat="1" ht="17.850000000000001" hidden="1" customHeight="1" outlineLevel="1">
      <c r="B241" s="156">
        <v>44564</v>
      </c>
      <c r="C241" s="182" t="s">
        <v>20</v>
      </c>
      <c r="D241" s="182">
        <v>208</v>
      </c>
      <c r="E241" s="183">
        <v>132</v>
      </c>
      <c r="F241" s="182">
        <v>76</v>
      </c>
      <c r="G241" s="182">
        <v>499</v>
      </c>
      <c r="H241" s="182">
        <v>394</v>
      </c>
      <c r="I241" s="184">
        <v>105</v>
      </c>
      <c r="J241" s="185"/>
      <c r="K241" s="162"/>
      <c r="L241" s="163"/>
      <c r="M241" s="164"/>
    </row>
    <row r="242" spans="2:13" s="165" customFormat="1" ht="17.850000000000001" hidden="1" customHeight="1" outlineLevel="1">
      <c r="B242" s="156">
        <v>44565</v>
      </c>
      <c r="C242" s="182" t="s">
        <v>21</v>
      </c>
      <c r="D242" s="182">
        <v>265</v>
      </c>
      <c r="E242" s="183">
        <v>195</v>
      </c>
      <c r="F242" s="182">
        <v>70</v>
      </c>
      <c r="G242" s="182">
        <v>664</v>
      </c>
      <c r="H242" s="182">
        <v>541</v>
      </c>
      <c r="I242" s="184">
        <v>123</v>
      </c>
      <c r="J242" s="185"/>
      <c r="K242" s="162"/>
      <c r="L242" s="163"/>
      <c r="M242" s="164"/>
    </row>
    <row r="243" spans="2:13" s="165" customFormat="1" ht="17.850000000000001" hidden="1" customHeight="1" outlineLevel="1">
      <c r="B243" s="156">
        <v>44566</v>
      </c>
      <c r="C243" s="182" t="s">
        <v>22</v>
      </c>
      <c r="D243" s="182">
        <v>245</v>
      </c>
      <c r="E243" s="183">
        <v>184</v>
      </c>
      <c r="F243" s="182">
        <v>61</v>
      </c>
      <c r="G243" s="182">
        <v>455</v>
      </c>
      <c r="H243" s="182">
        <v>370</v>
      </c>
      <c r="I243" s="184">
        <v>85</v>
      </c>
      <c r="J243" s="185"/>
      <c r="K243" s="162"/>
      <c r="L243" s="163"/>
      <c r="M243" s="164"/>
    </row>
    <row r="244" spans="2:13" s="165" customFormat="1" ht="17.850000000000001" hidden="1" customHeight="1" outlineLevel="1">
      <c r="B244" s="156">
        <v>44567</v>
      </c>
      <c r="C244" s="182" t="s">
        <v>23</v>
      </c>
      <c r="D244" s="182">
        <v>291</v>
      </c>
      <c r="E244" s="183">
        <v>194</v>
      </c>
      <c r="F244" s="182">
        <v>97</v>
      </c>
      <c r="G244" s="182">
        <v>552</v>
      </c>
      <c r="H244" s="182">
        <v>406</v>
      </c>
      <c r="I244" s="184">
        <v>146</v>
      </c>
      <c r="J244" s="185"/>
      <c r="K244" s="162"/>
      <c r="L244" s="163"/>
      <c r="M244" s="164"/>
    </row>
    <row r="245" spans="2:13" s="126" customFormat="1" ht="17.850000000000001" hidden="1" customHeight="1" outlineLevel="1">
      <c r="B245" s="149">
        <v>44568</v>
      </c>
      <c r="C245" s="186" t="s">
        <v>17</v>
      </c>
      <c r="D245" s="186">
        <v>311</v>
      </c>
      <c r="E245" s="187">
        <v>211</v>
      </c>
      <c r="F245" s="186">
        <v>100</v>
      </c>
      <c r="G245" s="186">
        <v>597</v>
      </c>
      <c r="H245" s="186">
        <v>443</v>
      </c>
      <c r="I245" s="188">
        <v>154</v>
      </c>
      <c r="J245" s="189"/>
      <c r="K245" s="155"/>
      <c r="L245" s="132"/>
      <c r="M245" s="133"/>
    </row>
    <row r="246" spans="2:13" s="126" customFormat="1" ht="17.850000000000001" hidden="1" customHeight="1" outlineLevel="1">
      <c r="B246" s="149">
        <v>44569</v>
      </c>
      <c r="C246" s="186" t="s">
        <v>24</v>
      </c>
      <c r="D246" s="186">
        <v>421</v>
      </c>
      <c r="E246" s="187">
        <v>142</v>
      </c>
      <c r="F246" s="186">
        <v>279</v>
      </c>
      <c r="G246" s="186">
        <v>745</v>
      </c>
      <c r="H246" s="186">
        <v>400</v>
      </c>
      <c r="I246" s="188">
        <v>345</v>
      </c>
      <c r="J246" s="189"/>
      <c r="K246" s="155"/>
      <c r="L246" s="132"/>
      <c r="M246" s="133"/>
    </row>
    <row r="247" spans="2:13" s="126" customFormat="1" ht="17.850000000000001" hidden="1" customHeight="1" outlineLevel="1">
      <c r="B247" s="149">
        <v>44570</v>
      </c>
      <c r="C247" s="186" t="s">
        <v>25</v>
      </c>
      <c r="D247" s="186">
        <v>150</v>
      </c>
      <c r="E247" s="187">
        <v>51</v>
      </c>
      <c r="F247" s="186">
        <v>99</v>
      </c>
      <c r="G247" s="186">
        <v>235</v>
      </c>
      <c r="H247" s="186">
        <v>103</v>
      </c>
      <c r="I247" s="188">
        <v>132</v>
      </c>
      <c r="J247" s="189"/>
      <c r="K247" s="155"/>
      <c r="L247" s="132"/>
      <c r="M247" s="133"/>
    </row>
    <row r="248" spans="2:13" s="165" customFormat="1" ht="17.850000000000001" hidden="1" customHeight="1" outlineLevel="1">
      <c r="B248" s="156">
        <v>44571</v>
      </c>
      <c r="C248" s="182" t="s">
        <v>20</v>
      </c>
      <c r="D248" s="182">
        <v>320</v>
      </c>
      <c r="E248" s="183">
        <v>213</v>
      </c>
      <c r="F248" s="182">
        <v>107</v>
      </c>
      <c r="G248" s="182">
        <v>618</v>
      </c>
      <c r="H248" s="182">
        <v>481</v>
      </c>
      <c r="I248" s="184">
        <v>137</v>
      </c>
      <c r="J248" s="185"/>
      <c r="K248" s="162"/>
      <c r="L248" s="163"/>
      <c r="M248" s="164"/>
    </row>
    <row r="249" spans="2:13" s="165" customFormat="1" ht="17.850000000000001" hidden="1" customHeight="1" outlineLevel="1">
      <c r="B249" s="156">
        <v>44572</v>
      </c>
      <c r="C249" s="182" t="s">
        <v>29</v>
      </c>
      <c r="D249" s="182">
        <v>384</v>
      </c>
      <c r="E249" s="183">
        <v>257</v>
      </c>
      <c r="F249" s="182">
        <v>127</v>
      </c>
      <c r="G249" s="182">
        <v>696</v>
      </c>
      <c r="H249" s="182">
        <v>518</v>
      </c>
      <c r="I249" s="184">
        <v>178</v>
      </c>
      <c r="J249" s="185"/>
      <c r="K249" s="162"/>
      <c r="L249" s="163"/>
      <c r="M249" s="164"/>
    </row>
    <row r="250" spans="2:13" s="165" customFormat="1" ht="17.850000000000001" hidden="1" customHeight="1" outlineLevel="1">
      <c r="B250" s="156">
        <v>44573</v>
      </c>
      <c r="C250" s="182" t="s">
        <v>15</v>
      </c>
      <c r="D250" s="182">
        <v>246</v>
      </c>
      <c r="E250" s="183">
        <v>194</v>
      </c>
      <c r="F250" s="182">
        <v>52</v>
      </c>
      <c r="G250" s="182">
        <v>493</v>
      </c>
      <c r="H250" s="182">
        <v>411</v>
      </c>
      <c r="I250" s="184">
        <v>82</v>
      </c>
      <c r="J250" s="185"/>
      <c r="K250" s="162"/>
      <c r="L250" s="163"/>
      <c r="M250" s="164"/>
    </row>
    <row r="251" spans="2:13" s="126" customFormat="1" ht="17.850000000000001" hidden="1" customHeight="1" outlineLevel="1">
      <c r="B251" s="149">
        <v>44574</v>
      </c>
      <c r="C251" s="186" t="s">
        <v>16</v>
      </c>
      <c r="D251" s="186">
        <v>248</v>
      </c>
      <c r="E251" s="187">
        <v>179</v>
      </c>
      <c r="F251" s="186">
        <v>69</v>
      </c>
      <c r="G251" s="186">
        <v>434</v>
      </c>
      <c r="H251" s="186">
        <v>341</v>
      </c>
      <c r="I251" s="188">
        <v>93</v>
      </c>
      <c r="J251" s="189"/>
      <c r="K251" s="155"/>
      <c r="L251" s="132"/>
      <c r="M251" s="133"/>
    </row>
    <row r="252" spans="2:13" s="126" customFormat="1" ht="17.850000000000001" hidden="1" customHeight="1" outlineLevel="1">
      <c r="B252" s="149">
        <v>44575</v>
      </c>
      <c r="C252" s="186" t="s">
        <v>17</v>
      </c>
      <c r="D252" s="186">
        <v>183</v>
      </c>
      <c r="E252" s="187">
        <v>147</v>
      </c>
      <c r="F252" s="186">
        <v>36</v>
      </c>
      <c r="G252" s="186">
        <v>295</v>
      </c>
      <c r="H252" s="186">
        <v>253</v>
      </c>
      <c r="I252" s="188">
        <v>42</v>
      </c>
      <c r="J252" s="189"/>
      <c r="K252" s="155"/>
      <c r="L252" s="132"/>
      <c r="M252" s="133"/>
    </row>
    <row r="253" spans="2:13" s="126" customFormat="1" ht="17.850000000000001" hidden="1" customHeight="1" outlineLevel="1">
      <c r="B253" s="149">
        <v>44576</v>
      </c>
      <c r="C253" s="186" t="s">
        <v>24</v>
      </c>
      <c r="D253" s="186">
        <v>68</v>
      </c>
      <c r="E253" s="187">
        <v>48</v>
      </c>
      <c r="F253" s="186">
        <v>20</v>
      </c>
      <c r="G253" s="186">
        <v>123</v>
      </c>
      <c r="H253" s="186">
        <v>89</v>
      </c>
      <c r="I253" s="188">
        <v>34</v>
      </c>
      <c r="J253" s="189"/>
      <c r="K253" s="155"/>
      <c r="L253" s="132"/>
      <c r="M253" s="133"/>
    </row>
    <row r="254" spans="2:13" s="126" customFormat="1" ht="17.850000000000001" hidden="1" customHeight="1" outlineLevel="1">
      <c r="B254" s="149">
        <v>44577</v>
      </c>
      <c r="C254" s="186" t="s">
        <v>25</v>
      </c>
      <c r="D254" s="186">
        <v>74</v>
      </c>
      <c r="E254" s="187">
        <v>42</v>
      </c>
      <c r="F254" s="186">
        <v>32</v>
      </c>
      <c r="G254" s="186">
        <v>103</v>
      </c>
      <c r="H254" s="186">
        <v>63</v>
      </c>
      <c r="I254" s="188">
        <v>40</v>
      </c>
      <c r="J254" s="189"/>
      <c r="K254" s="155"/>
      <c r="L254" s="132"/>
      <c r="M254" s="133"/>
    </row>
    <row r="255" spans="2:13" s="126" customFormat="1" ht="17.850000000000001" hidden="1" customHeight="1" outlineLevel="1">
      <c r="B255" s="149">
        <v>44578</v>
      </c>
      <c r="C255" s="186" t="s">
        <v>20</v>
      </c>
      <c r="D255" s="186">
        <v>201</v>
      </c>
      <c r="E255" s="187">
        <v>140</v>
      </c>
      <c r="F255" s="186">
        <v>61</v>
      </c>
      <c r="G255" s="186">
        <v>342</v>
      </c>
      <c r="H255" s="186">
        <v>257</v>
      </c>
      <c r="I255" s="188">
        <v>85</v>
      </c>
      <c r="J255" s="189"/>
      <c r="K255" s="155"/>
      <c r="L255" s="132"/>
      <c r="M255" s="133"/>
    </row>
    <row r="256" spans="2:13" s="126" customFormat="1" ht="17.850000000000001" hidden="1" customHeight="1" outlineLevel="1">
      <c r="B256" s="149">
        <v>44579</v>
      </c>
      <c r="C256" s="186" t="s">
        <v>21</v>
      </c>
      <c r="D256" s="186">
        <v>286</v>
      </c>
      <c r="E256" s="187">
        <v>198</v>
      </c>
      <c r="F256" s="186">
        <v>88</v>
      </c>
      <c r="G256" s="186">
        <v>447</v>
      </c>
      <c r="H256" s="186">
        <v>339</v>
      </c>
      <c r="I256" s="188">
        <v>108</v>
      </c>
      <c r="J256" s="189"/>
      <c r="K256" s="155"/>
      <c r="L256" s="132"/>
      <c r="M256" s="133"/>
    </row>
    <row r="257" spans="2:13" s="126" customFormat="1" ht="17.850000000000001" hidden="1" customHeight="1" outlineLevel="1">
      <c r="B257" s="149">
        <v>44580</v>
      </c>
      <c r="C257" s="186" t="s">
        <v>22</v>
      </c>
      <c r="D257" s="186">
        <v>233</v>
      </c>
      <c r="E257" s="187">
        <v>175</v>
      </c>
      <c r="F257" s="186">
        <v>58</v>
      </c>
      <c r="G257" s="186">
        <v>379</v>
      </c>
      <c r="H257" s="186">
        <v>297</v>
      </c>
      <c r="I257" s="188">
        <v>82</v>
      </c>
      <c r="J257" s="189"/>
      <c r="K257" s="155"/>
      <c r="L257" s="132"/>
      <c r="M257" s="133"/>
    </row>
    <row r="258" spans="2:13" s="165" customFormat="1" ht="17.850000000000001" hidden="1" customHeight="1" outlineLevel="1">
      <c r="B258" s="156">
        <v>44581</v>
      </c>
      <c r="C258" s="182" t="s">
        <v>23</v>
      </c>
      <c r="D258" s="182">
        <v>202</v>
      </c>
      <c r="E258" s="183">
        <v>163</v>
      </c>
      <c r="F258" s="182">
        <v>39</v>
      </c>
      <c r="G258" s="182">
        <v>316</v>
      </c>
      <c r="H258" s="182">
        <v>566</v>
      </c>
      <c r="I258" s="184">
        <v>50</v>
      </c>
      <c r="J258" s="185"/>
      <c r="K258" s="162"/>
      <c r="L258" s="163"/>
      <c r="M258" s="164"/>
    </row>
    <row r="259" spans="2:13" s="165" customFormat="1" ht="17.850000000000001" hidden="1" customHeight="1" outlineLevel="1">
      <c r="B259" s="156">
        <v>44582</v>
      </c>
      <c r="C259" s="182" t="s">
        <v>17</v>
      </c>
      <c r="D259" s="182">
        <v>264</v>
      </c>
      <c r="E259" s="183">
        <v>210</v>
      </c>
      <c r="F259" s="182">
        <v>54</v>
      </c>
      <c r="G259" s="182">
        <v>435</v>
      </c>
      <c r="H259" s="182">
        <v>346</v>
      </c>
      <c r="I259" s="184">
        <v>89</v>
      </c>
      <c r="J259" s="185"/>
      <c r="K259" s="162"/>
      <c r="L259" s="163"/>
      <c r="M259" s="164"/>
    </row>
    <row r="260" spans="2:13" s="165" customFormat="1" ht="17.850000000000001" hidden="1" customHeight="1" outlineLevel="1">
      <c r="B260" s="156">
        <v>44583</v>
      </c>
      <c r="C260" s="182" t="s">
        <v>24</v>
      </c>
      <c r="D260" s="182">
        <v>86</v>
      </c>
      <c r="E260" s="183">
        <v>50</v>
      </c>
      <c r="F260" s="182">
        <v>36</v>
      </c>
      <c r="G260" s="182">
        <v>149</v>
      </c>
      <c r="H260" s="182">
        <v>97</v>
      </c>
      <c r="I260" s="184">
        <v>52</v>
      </c>
      <c r="J260" s="185"/>
      <c r="K260" s="162"/>
      <c r="L260" s="163"/>
      <c r="M260" s="164"/>
    </row>
    <row r="261" spans="2:13" s="165" customFormat="1" ht="17.850000000000001" hidden="1" customHeight="1" outlineLevel="1">
      <c r="B261" s="156">
        <v>44584</v>
      </c>
      <c r="C261" s="182" t="s">
        <v>25</v>
      </c>
      <c r="D261" s="182">
        <v>73</v>
      </c>
      <c r="E261" s="183">
        <v>37</v>
      </c>
      <c r="F261" s="182">
        <v>36</v>
      </c>
      <c r="G261" s="182">
        <v>93</v>
      </c>
      <c r="H261" s="182">
        <v>46</v>
      </c>
      <c r="I261" s="184">
        <v>47</v>
      </c>
      <c r="J261" s="185"/>
      <c r="K261" s="162"/>
      <c r="L261" s="163"/>
      <c r="M261" s="164"/>
    </row>
    <row r="262" spans="2:13" s="165" customFormat="1" ht="17.850000000000001" hidden="1" customHeight="1" outlineLevel="1">
      <c r="B262" s="156">
        <v>44585</v>
      </c>
      <c r="C262" s="182" t="s">
        <v>20</v>
      </c>
      <c r="D262" s="182">
        <v>194</v>
      </c>
      <c r="E262" s="183">
        <v>156</v>
      </c>
      <c r="F262" s="182">
        <v>38</v>
      </c>
      <c r="G262" s="182">
        <v>281</v>
      </c>
      <c r="H262" s="182">
        <v>239</v>
      </c>
      <c r="I262" s="184">
        <v>42</v>
      </c>
      <c r="J262" s="185"/>
      <c r="K262" s="162"/>
      <c r="L262" s="163"/>
      <c r="M262" s="164"/>
    </row>
    <row r="263" spans="2:13" s="165" customFormat="1" ht="17.850000000000001" hidden="1" customHeight="1" outlineLevel="1">
      <c r="B263" s="156">
        <v>44586</v>
      </c>
      <c r="C263" s="182" t="s">
        <v>21</v>
      </c>
      <c r="D263" s="182">
        <v>241</v>
      </c>
      <c r="E263" s="183">
        <v>198</v>
      </c>
      <c r="F263" s="182">
        <v>43</v>
      </c>
      <c r="G263" s="182">
        <v>460</v>
      </c>
      <c r="H263" s="182">
        <v>407</v>
      </c>
      <c r="I263" s="184">
        <v>53</v>
      </c>
      <c r="J263" s="185"/>
      <c r="K263" s="162"/>
      <c r="L263" s="163"/>
      <c r="M263" s="164"/>
    </row>
    <row r="264" spans="2:13" s="165" customFormat="1" ht="17.850000000000001" hidden="1" customHeight="1" outlineLevel="1">
      <c r="B264" s="156">
        <v>44587</v>
      </c>
      <c r="C264" s="182" t="s">
        <v>22</v>
      </c>
      <c r="D264" s="182">
        <v>194</v>
      </c>
      <c r="E264" s="183">
        <v>160</v>
      </c>
      <c r="F264" s="182">
        <v>34</v>
      </c>
      <c r="G264" s="182">
        <v>383</v>
      </c>
      <c r="H264" s="182">
        <v>339</v>
      </c>
      <c r="I264" s="184">
        <v>44</v>
      </c>
      <c r="J264" s="185"/>
      <c r="K264" s="162"/>
      <c r="L264" s="163"/>
      <c r="M264" s="164"/>
    </row>
    <row r="265" spans="2:13" s="165" customFormat="1" ht="17.850000000000001" hidden="1" customHeight="1" outlineLevel="1">
      <c r="B265" s="156">
        <v>44588</v>
      </c>
      <c r="C265" s="182" t="s">
        <v>23</v>
      </c>
      <c r="D265" s="182">
        <v>217</v>
      </c>
      <c r="E265" s="183">
        <v>170</v>
      </c>
      <c r="F265" s="182">
        <v>47</v>
      </c>
      <c r="G265" s="182">
        <v>424</v>
      </c>
      <c r="H265" s="182">
        <v>373</v>
      </c>
      <c r="I265" s="184">
        <v>51</v>
      </c>
      <c r="J265" s="185"/>
      <c r="K265" s="162"/>
      <c r="L265" s="163"/>
      <c r="M265" s="164"/>
    </row>
    <row r="266" spans="2:13" s="126" customFormat="1" ht="17.850000000000001" hidden="1" customHeight="1" outlineLevel="1">
      <c r="B266" s="156">
        <v>44589</v>
      </c>
      <c r="C266" s="182" t="s">
        <v>26</v>
      </c>
      <c r="D266" s="182">
        <v>228</v>
      </c>
      <c r="E266" s="183">
        <v>178</v>
      </c>
      <c r="F266" s="182">
        <v>50</v>
      </c>
      <c r="G266" s="182">
        <v>489</v>
      </c>
      <c r="H266" s="182">
        <v>435</v>
      </c>
      <c r="I266" s="184">
        <v>54</v>
      </c>
      <c r="J266" s="190"/>
      <c r="K266" s="155"/>
      <c r="L266" s="132"/>
      <c r="M266" s="133"/>
    </row>
    <row r="267" spans="2:13" s="126" customFormat="1" ht="17.850000000000001" hidden="1" customHeight="1" outlineLevel="1">
      <c r="B267" s="156">
        <v>44590</v>
      </c>
      <c r="C267" s="182" t="s">
        <v>18</v>
      </c>
      <c r="D267" s="182">
        <v>147</v>
      </c>
      <c r="E267" s="183">
        <v>60</v>
      </c>
      <c r="F267" s="182">
        <v>87</v>
      </c>
      <c r="G267" s="182">
        <v>187</v>
      </c>
      <c r="H267" s="182">
        <v>85</v>
      </c>
      <c r="I267" s="184">
        <v>102</v>
      </c>
      <c r="J267" s="190"/>
      <c r="K267" s="155"/>
      <c r="L267" s="132"/>
      <c r="M267" s="133"/>
    </row>
    <row r="268" spans="2:13" s="126" customFormat="1" ht="17.850000000000001" hidden="1" customHeight="1" outlineLevel="1">
      <c r="B268" s="156">
        <v>44591</v>
      </c>
      <c r="C268" s="182" t="s">
        <v>19</v>
      </c>
      <c r="D268" s="182">
        <v>74</v>
      </c>
      <c r="E268" s="183">
        <v>28</v>
      </c>
      <c r="F268" s="182">
        <v>46</v>
      </c>
      <c r="G268" s="182">
        <v>101</v>
      </c>
      <c r="H268" s="182">
        <v>45</v>
      </c>
      <c r="I268" s="184">
        <v>56</v>
      </c>
      <c r="J268" s="190"/>
      <c r="K268" s="155"/>
      <c r="L268" s="132"/>
      <c r="M268" s="133"/>
    </row>
    <row r="269" spans="2:13" s="126" customFormat="1" ht="17.850000000000001" hidden="1" customHeight="1" outlineLevel="1">
      <c r="B269" s="156">
        <v>44592</v>
      </c>
      <c r="C269" s="182" t="s">
        <v>28</v>
      </c>
      <c r="D269" s="182">
        <v>134</v>
      </c>
      <c r="E269" s="183">
        <v>89</v>
      </c>
      <c r="F269" s="182">
        <v>45</v>
      </c>
      <c r="G269" s="182">
        <v>214</v>
      </c>
      <c r="H269" s="182">
        <v>166</v>
      </c>
      <c r="I269" s="184">
        <v>48</v>
      </c>
      <c r="J269" s="190"/>
      <c r="K269" s="155"/>
      <c r="L269" s="132"/>
      <c r="M269" s="133"/>
    </row>
    <row r="270" spans="2:13" s="165" customFormat="1" ht="17.850000000000001" hidden="1" customHeight="1" outlineLevel="1">
      <c r="B270" s="156">
        <v>44593</v>
      </c>
      <c r="C270" s="182" t="s">
        <v>29</v>
      </c>
      <c r="D270" s="182">
        <v>134</v>
      </c>
      <c r="E270" s="183">
        <v>108</v>
      </c>
      <c r="F270" s="182">
        <v>26</v>
      </c>
      <c r="G270" s="182">
        <v>217</v>
      </c>
      <c r="H270" s="182">
        <v>184</v>
      </c>
      <c r="I270" s="184">
        <v>33</v>
      </c>
      <c r="J270" s="185"/>
      <c r="K270" s="162"/>
      <c r="L270" s="163"/>
      <c r="M270" s="164"/>
    </row>
    <row r="271" spans="2:13" s="165" customFormat="1" ht="17.850000000000001" hidden="1" customHeight="1" outlineLevel="1">
      <c r="B271" s="156">
        <v>44594</v>
      </c>
      <c r="C271" s="182" t="s">
        <v>15</v>
      </c>
      <c r="D271" s="182">
        <v>147</v>
      </c>
      <c r="E271" s="183">
        <v>110</v>
      </c>
      <c r="F271" s="182">
        <v>37</v>
      </c>
      <c r="G271" s="182">
        <v>247</v>
      </c>
      <c r="H271" s="182">
        <v>205</v>
      </c>
      <c r="I271" s="184">
        <v>42</v>
      </c>
      <c r="J271" s="185"/>
      <c r="K271" s="162"/>
      <c r="L271" s="163"/>
      <c r="M271" s="164"/>
    </row>
    <row r="272" spans="2:13" s="126" customFormat="1" ht="17.850000000000001" hidden="1" customHeight="1" outlineLevel="1">
      <c r="B272" s="156">
        <v>44595</v>
      </c>
      <c r="C272" s="182" t="s">
        <v>16</v>
      </c>
      <c r="D272" s="182">
        <v>211</v>
      </c>
      <c r="E272" s="183">
        <v>153</v>
      </c>
      <c r="F272" s="182">
        <v>58</v>
      </c>
      <c r="G272" s="182">
        <v>368</v>
      </c>
      <c r="H272" s="182">
        <v>291</v>
      </c>
      <c r="I272" s="184">
        <v>77</v>
      </c>
      <c r="J272" s="189"/>
      <c r="K272" s="155"/>
      <c r="L272" s="132"/>
      <c r="M272" s="133"/>
    </row>
    <row r="273" spans="2:13" s="126" customFormat="1" ht="17.850000000000001" hidden="1" customHeight="1" outlineLevel="1">
      <c r="B273" s="156">
        <v>44596</v>
      </c>
      <c r="C273" s="182" t="s">
        <v>17</v>
      </c>
      <c r="D273" s="182">
        <v>171</v>
      </c>
      <c r="E273" s="183">
        <v>129</v>
      </c>
      <c r="F273" s="182">
        <v>42</v>
      </c>
      <c r="G273" s="182">
        <v>296</v>
      </c>
      <c r="H273" s="182">
        <v>246</v>
      </c>
      <c r="I273" s="184">
        <v>50</v>
      </c>
      <c r="J273" s="189"/>
      <c r="K273" s="155"/>
      <c r="L273" s="132"/>
      <c r="M273" s="133"/>
    </row>
    <row r="274" spans="2:13" s="126" customFormat="1" ht="17.850000000000001" hidden="1" customHeight="1" outlineLevel="1">
      <c r="B274" s="156">
        <v>44597</v>
      </c>
      <c r="C274" s="182" t="s">
        <v>24</v>
      </c>
      <c r="D274" s="182">
        <v>80</v>
      </c>
      <c r="E274" s="183">
        <v>43</v>
      </c>
      <c r="F274" s="182">
        <v>37</v>
      </c>
      <c r="G274" s="182">
        <v>121</v>
      </c>
      <c r="H274" s="182">
        <v>81</v>
      </c>
      <c r="I274" s="184">
        <v>40</v>
      </c>
      <c r="J274" s="189"/>
      <c r="K274" s="155"/>
      <c r="L274" s="132"/>
      <c r="M274" s="133"/>
    </row>
    <row r="275" spans="2:13" s="126" customFormat="1" ht="17.850000000000001" hidden="1" customHeight="1" outlineLevel="1">
      <c r="B275" s="149">
        <v>44598</v>
      </c>
      <c r="C275" s="186" t="s">
        <v>25</v>
      </c>
      <c r="D275" s="186">
        <v>95</v>
      </c>
      <c r="E275" s="187">
        <v>39</v>
      </c>
      <c r="F275" s="186">
        <v>56</v>
      </c>
      <c r="G275" s="186">
        <v>119</v>
      </c>
      <c r="H275" s="186">
        <v>57</v>
      </c>
      <c r="I275" s="188">
        <v>62</v>
      </c>
      <c r="J275" s="189"/>
      <c r="K275" s="155"/>
      <c r="L275" s="132"/>
      <c r="M275" s="133"/>
    </row>
    <row r="276" spans="2:13" s="126" customFormat="1" ht="17.850000000000001" hidden="1" customHeight="1" outlineLevel="1">
      <c r="B276" s="149">
        <v>44599</v>
      </c>
      <c r="C276" s="186" t="s">
        <v>20</v>
      </c>
      <c r="D276" s="186">
        <v>177</v>
      </c>
      <c r="E276" s="187">
        <v>128</v>
      </c>
      <c r="F276" s="186">
        <v>49</v>
      </c>
      <c r="G276" s="186">
        <v>325</v>
      </c>
      <c r="H276" s="186">
        <v>271</v>
      </c>
      <c r="I276" s="188">
        <v>54</v>
      </c>
      <c r="J276" s="189"/>
      <c r="K276" s="155"/>
      <c r="L276" s="132"/>
      <c r="M276" s="133"/>
    </row>
    <row r="277" spans="2:13" s="126" customFormat="1" ht="17.850000000000001" hidden="1" customHeight="1" outlineLevel="1">
      <c r="B277" s="149">
        <v>44600</v>
      </c>
      <c r="C277" s="186" t="s">
        <v>21</v>
      </c>
      <c r="D277" s="186">
        <v>222</v>
      </c>
      <c r="E277" s="187">
        <v>153</v>
      </c>
      <c r="F277" s="186">
        <v>69</v>
      </c>
      <c r="G277" s="186">
        <v>523</v>
      </c>
      <c r="H277" s="186">
        <v>428</v>
      </c>
      <c r="I277" s="188">
        <v>95</v>
      </c>
      <c r="J277" s="189"/>
      <c r="K277" s="155"/>
      <c r="L277" s="132"/>
      <c r="M277" s="133"/>
    </row>
    <row r="278" spans="2:13" s="126" customFormat="1" ht="17.850000000000001" hidden="1" customHeight="1" outlineLevel="1">
      <c r="B278" s="149">
        <v>44601</v>
      </c>
      <c r="C278" s="186" t="s">
        <v>22</v>
      </c>
      <c r="D278" s="186">
        <v>211</v>
      </c>
      <c r="E278" s="187">
        <v>153</v>
      </c>
      <c r="F278" s="186">
        <v>58</v>
      </c>
      <c r="G278" s="186">
        <v>473</v>
      </c>
      <c r="H278" s="186">
        <v>392</v>
      </c>
      <c r="I278" s="188">
        <v>81</v>
      </c>
      <c r="J278" s="189"/>
      <c r="K278" s="155"/>
      <c r="L278" s="132"/>
      <c r="M278" s="133"/>
    </row>
    <row r="279" spans="2:13" s="165" customFormat="1" ht="17.850000000000001" hidden="1" customHeight="1" outlineLevel="1">
      <c r="B279" s="156">
        <v>44602</v>
      </c>
      <c r="C279" s="182" t="s">
        <v>23</v>
      </c>
      <c r="D279" s="182">
        <v>267</v>
      </c>
      <c r="E279" s="183">
        <v>156</v>
      </c>
      <c r="F279" s="182">
        <v>111</v>
      </c>
      <c r="G279" s="182">
        <v>428</v>
      </c>
      <c r="H279" s="182">
        <v>296</v>
      </c>
      <c r="I279" s="184">
        <f>124+8</f>
        <v>132</v>
      </c>
      <c r="J279" s="185"/>
      <c r="K279" s="162"/>
      <c r="L279" s="163"/>
      <c r="M279" s="164"/>
    </row>
    <row r="280" spans="2:13" s="165" customFormat="1" ht="17.850000000000001" hidden="1" customHeight="1" outlineLevel="1">
      <c r="B280" s="156">
        <v>44603</v>
      </c>
      <c r="C280" s="182" t="s">
        <v>17</v>
      </c>
      <c r="D280" s="182">
        <v>171</v>
      </c>
      <c r="E280" s="183">
        <v>113</v>
      </c>
      <c r="F280" s="182">
        <v>58</v>
      </c>
      <c r="G280" s="182">
        <v>397</v>
      </c>
      <c r="H280" s="182">
        <v>294</v>
      </c>
      <c r="I280" s="184">
        <v>103</v>
      </c>
      <c r="J280" s="185"/>
      <c r="K280" s="162"/>
      <c r="L280" s="163"/>
      <c r="M280" s="164"/>
    </row>
    <row r="281" spans="2:13" s="165" customFormat="1" ht="17.850000000000001" hidden="1" customHeight="1" outlineLevel="1">
      <c r="B281" s="156">
        <v>44604</v>
      </c>
      <c r="C281" s="182" t="s">
        <v>24</v>
      </c>
      <c r="D281" s="182">
        <v>79</v>
      </c>
      <c r="E281" s="183">
        <v>45</v>
      </c>
      <c r="F281" s="182">
        <v>34</v>
      </c>
      <c r="G281" s="182">
        <v>132</v>
      </c>
      <c r="H281" s="182">
        <v>86</v>
      </c>
      <c r="I281" s="184">
        <v>46</v>
      </c>
      <c r="J281" s="185"/>
      <c r="K281" s="162"/>
      <c r="L281" s="163"/>
      <c r="M281" s="164"/>
    </row>
    <row r="282" spans="2:13" s="165" customFormat="1" ht="17.850000000000001" hidden="1" customHeight="1" outlineLevel="1">
      <c r="B282" s="156">
        <v>44605</v>
      </c>
      <c r="C282" s="182" t="s">
        <v>25</v>
      </c>
      <c r="D282" s="182">
        <v>116</v>
      </c>
      <c r="E282" s="183">
        <v>37</v>
      </c>
      <c r="F282" s="182">
        <v>79</v>
      </c>
      <c r="G282" s="182">
        <v>176</v>
      </c>
      <c r="H282" s="182">
        <v>72</v>
      </c>
      <c r="I282" s="184">
        <v>104</v>
      </c>
      <c r="J282" s="185"/>
      <c r="K282" s="162"/>
      <c r="L282" s="163"/>
      <c r="M282" s="164"/>
    </row>
    <row r="283" spans="2:13" s="165" customFormat="1" ht="17.850000000000001" hidden="1" customHeight="1" outlineLevel="1">
      <c r="B283" s="156">
        <v>44606</v>
      </c>
      <c r="C283" s="182" t="s">
        <v>20</v>
      </c>
      <c r="D283" s="182">
        <v>178</v>
      </c>
      <c r="E283" s="183">
        <v>136</v>
      </c>
      <c r="F283" s="182">
        <v>42</v>
      </c>
      <c r="G283" s="182">
        <v>291</v>
      </c>
      <c r="H283" s="182">
        <v>241</v>
      </c>
      <c r="I283" s="184">
        <v>50</v>
      </c>
      <c r="J283" s="185"/>
      <c r="K283" s="162"/>
      <c r="L283" s="163"/>
      <c r="M283" s="164"/>
    </row>
    <row r="284" spans="2:13" s="165" customFormat="1" ht="17.850000000000001" hidden="1" customHeight="1" outlineLevel="1">
      <c r="B284" s="156">
        <v>44607</v>
      </c>
      <c r="C284" s="182" t="s">
        <v>21</v>
      </c>
      <c r="D284" s="182">
        <v>166</v>
      </c>
      <c r="E284" s="183">
        <v>124</v>
      </c>
      <c r="F284" s="182">
        <v>42</v>
      </c>
      <c r="G284" s="182">
        <v>281</v>
      </c>
      <c r="H284" s="182">
        <v>231</v>
      </c>
      <c r="I284" s="184">
        <v>50</v>
      </c>
      <c r="J284" s="185"/>
      <c r="K284" s="162"/>
      <c r="L284" s="163"/>
      <c r="M284" s="164"/>
    </row>
    <row r="285" spans="2:13" s="165" customFormat="1" ht="17.850000000000001" hidden="1" customHeight="1" outlineLevel="1">
      <c r="B285" s="156">
        <v>44608</v>
      </c>
      <c r="C285" s="182" t="s">
        <v>22</v>
      </c>
      <c r="D285" s="182">
        <v>206</v>
      </c>
      <c r="E285" s="183">
        <v>155</v>
      </c>
      <c r="F285" s="182">
        <v>51</v>
      </c>
      <c r="G285" s="182">
        <v>374</v>
      </c>
      <c r="H285" s="182">
        <v>304</v>
      </c>
      <c r="I285" s="184">
        <v>70</v>
      </c>
      <c r="J285" s="185"/>
      <c r="K285" s="162"/>
      <c r="L285" s="163"/>
      <c r="M285" s="164"/>
    </row>
    <row r="286" spans="2:13" s="165" customFormat="1" ht="17.850000000000001" hidden="1" customHeight="1" outlineLevel="1">
      <c r="B286" s="156">
        <v>44609</v>
      </c>
      <c r="C286" s="182" t="s">
        <v>23</v>
      </c>
      <c r="D286" s="182">
        <v>189</v>
      </c>
      <c r="E286" s="183">
        <v>148</v>
      </c>
      <c r="F286" s="182">
        <v>41</v>
      </c>
      <c r="G286" s="182">
        <v>353</v>
      </c>
      <c r="H286" s="182">
        <v>297</v>
      </c>
      <c r="I286" s="184">
        <v>56</v>
      </c>
      <c r="J286" s="185"/>
      <c r="K286" s="162"/>
      <c r="L286" s="163"/>
      <c r="M286" s="164"/>
    </row>
    <row r="287" spans="2:13" s="165" customFormat="1" ht="17.850000000000001" hidden="1" customHeight="1" outlineLevel="1">
      <c r="B287" s="156">
        <v>44610</v>
      </c>
      <c r="C287" s="182" t="s">
        <v>26</v>
      </c>
      <c r="D287" s="182">
        <v>137</v>
      </c>
      <c r="E287" s="183">
        <v>115</v>
      </c>
      <c r="F287" s="182">
        <v>22</v>
      </c>
      <c r="G287" s="182">
        <v>298</v>
      </c>
      <c r="H287" s="182">
        <v>270</v>
      </c>
      <c r="I287" s="184">
        <v>28</v>
      </c>
      <c r="J287" s="185"/>
      <c r="K287" s="162"/>
      <c r="L287" s="163"/>
      <c r="M287" s="164"/>
    </row>
    <row r="288" spans="2:13" s="165" customFormat="1" ht="17.850000000000001" hidden="1" customHeight="1" outlineLevel="1">
      <c r="B288" s="156">
        <v>44611</v>
      </c>
      <c r="C288" s="182" t="s">
        <v>18</v>
      </c>
      <c r="D288" s="182">
        <v>70</v>
      </c>
      <c r="E288" s="183">
        <v>36</v>
      </c>
      <c r="F288" s="182">
        <v>34</v>
      </c>
      <c r="G288" s="182">
        <v>120</v>
      </c>
      <c r="H288" s="182">
        <v>70</v>
      </c>
      <c r="I288" s="184">
        <v>50</v>
      </c>
      <c r="J288" s="185"/>
      <c r="K288" s="162"/>
      <c r="L288" s="163"/>
      <c r="M288" s="164"/>
    </row>
    <row r="289" spans="2:13" s="165" customFormat="1" ht="17.850000000000001" hidden="1" customHeight="1" outlineLevel="1">
      <c r="B289" s="156">
        <v>44612</v>
      </c>
      <c r="C289" s="182" t="s">
        <v>19</v>
      </c>
      <c r="D289" s="182">
        <v>107</v>
      </c>
      <c r="E289" s="183">
        <v>35</v>
      </c>
      <c r="F289" s="182">
        <v>72</v>
      </c>
      <c r="G289" s="182">
        <v>137</v>
      </c>
      <c r="H289" s="182">
        <v>55</v>
      </c>
      <c r="I289" s="184">
        <v>82</v>
      </c>
      <c r="J289" s="185"/>
      <c r="K289" s="162"/>
      <c r="L289" s="163"/>
      <c r="M289" s="164"/>
    </row>
    <row r="290" spans="2:13" s="165" customFormat="1" ht="17.850000000000001" hidden="1" customHeight="1" outlineLevel="1">
      <c r="B290" s="156">
        <v>44613</v>
      </c>
      <c r="C290" s="182" t="s">
        <v>28</v>
      </c>
      <c r="D290" s="182">
        <v>222</v>
      </c>
      <c r="E290" s="183">
        <v>148</v>
      </c>
      <c r="F290" s="182">
        <v>74</v>
      </c>
      <c r="G290" s="182">
        <v>417</v>
      </c>
      <c r="H290" s="182">
        <v>314</v>
      </c>
      <c r="I290" s="184">
        <v>103</v>
      </c>
      <c r="J290" s="185"/>
      <c r="K290" s="162"/>
      <c r="L290" s="163"/>
      <c r="M290" s="164"/>
    </row>
    <row r="291" spans="2:13" s="165" customFormat="1" ht="17.850000000000001" hidden="1" customHeight="1" outlineLevel="1">
      <c r="B291" s="156">
        <v>44614</v>
      </c>
      <c r="C291" s="182" t="s">
        <v>29</v>
      </c>
      <c r="D291" s="182">
        <v>211</v>
      </c>
      <c r="E291" s="183">
        <v>144</v>
      </c>
      <c r="F291" s="182">
        <v>67</v>
      </c>
      <c r="G291" s="182">
        <v>348</v>
      </c>
      <c r="H291" s="182">
        <v>258</v>
      </c>
      <c r="I291" s="184">
        <v>90</v>
      </c>
      <c r="J291" s="185"/>
      <c r="K291" s="162"/>
      <c r="L291" s="163"/>
      <c r="M291" s="164"/>
    </row>
    <row r="292" spans="2:13" s="165" customFormat="1" ht="17.850000000000001" hidden="1" customHeight="1" outlineLevel="1">
      <c r="B292" s="156">
        <v>44615</v>
      </c>
      <c r="C292" s="182" t="s">
        <v>22</v>
      </c>
      <c r="D292" s="182">
        <v>204</v>
      </c>
      <c r="E292" s="183">
        <v>146</v>
      </c>
      <c r="F292" s="182">
        <v>58</v>
      </c>
      <c r="G292" s="182">
        <v>340</v>
      </c>
      <c r="H292" s="182">
        <v>271</v>
      </c>
      <c r="I292" s="184">
        <v>69</v>
      </c>
      <c r="J292" s="185"/>
      <c r="K292" s="162"/>
      <c r="L292" s="163"/>
      <c r="M292" s="164"/>
    </row>
    <row r="293" spans="2:13" s="126" customFormat="1" ht="17.850000000000001" hidden="1" customHeight="1" outlineLevel="1">
      <c r="B293" s="149">
        <v>44616</v>
      </c>
      <c r="C293" s="186" t="s">
        <v>16</v>
      </c>
      <c r="D293" s="186">
        <v>256</v>
      </c>
      <c r="E293" s="187">
        <v>164</v>
      </c>
      <c r="F293" s="186">
        <v>92</v>
      </c>
      <c r="G293" s="186">
        <v>485</v>
      </c>
      <c r="H293" s="186">
        <v>374</v>
      </c>
      <c r="I293" s="188">
        <v>111</v>
      </c>
      <c r="J293" s="189"/>
      <c r="K293" s="155"/>
      <c r="L293" s="132"/>
      <c r="M293" s="133"/>
    </row>
    <row r="294" spans="2:13" s="126" customFormat="1" ht="17.850000000000001" hidden="1" customHeight="1" outlineLevel="1">
      <c r="B294" s="149">
        <v>44617</v>
      </c>
      <c r="C294" s="186" t="s">
        <v>17</v>
      </c>
      <c r="D294" s="186">
        <v>193</v>
      </c>
      <c r="E294" s="187">
        <v>113</v>
      </c>
      <c r="F294" s="186">
        <v>80</v>
      </c>
      <c r="G294" s="186">
        <v>361</v>
      </c>
      <c r="H294" s="186">
        <v>252</v>
      </c>
      <c r="I294" s="188">
        <v>109</v>
      </c>
      <c r="J294" s="189"/>
      <c r="K294" s="155"/>
      <c r="L294" s="132"/>
      <c r="M294" s="133"/>
    </row>
    <row r="295" spans="2:13" s="126" customFormat="1" ht="17.850000000000001" hidden="1" customHeight="1" outlineLevel="1">
      <c r="B295" s="149">
        <v>44618</v>
      </c>
      <c r="C295" s="186" t="s">
        <v>24</v>
      </c>
      <c r="D295" s="186">
        <v>97</v>
      </c>
      <c r="E295" s="187">
        <v>52</v>
      </c>
      <c r="F295" s="186">
        <v>45</v>
      </c>
      <c r="G295" s="186">
        <v>127</v>
      </c>
      <c r="H295" s="186">
        <v>68</v>
      </c>
      <c r="I295" s="188">
        <v>59</v>
      </c>
      <c r="J295" s="189"/>
      <c r="K295" s="155"/>
      <c r="L295" s="132"/>
      <c r="M295" s="133"/>
    </row>
    <row r="296" spans="2:13" s="126" customFormat="1" ht="17.850000000000001" hidden="1" customHeight="1" outlineLevel="1">
      <c r="B296" s="149">
        <v>44619</v>
      </c>
      <c r="C296" s="186" t="s">
        <v>25</v>
      </c>
      <c r="D296" s="186">
        <v>63</v>
      </c>
      <c r="E296" s="187">
        <v>35</v>
      </c>
      <c r="F296" s="186">
        <v>28</v>
      </c>
      <c r="G296" s="186">
        <v>74</v>
      </c>
      <c r="H296" s="186">
        <v>35</v>
      </c>
      <c r="I296" s="188">
        <v>39</v>
      </c>
      <c r="J296" s="189"/>
      <c r="K296" s="155"/>
      <c r="L296" s="132"/>
      <c r="M296" s="133"/>
    </row>
    <row r="297" spans="2:13" s="126" customFormat="1" ht="17.850000000000001" hidden="1" customHeight="1" outlineLevel="1">
      <c r="B297" s="149">
        <v>44620</v>
      </c>
      <c r="C297" s="186" t="s">
        <v>20</v>
      </c>
      <c r="D297" s="186">
        <v>144</v>
      </c>
      <c r="E297" s="187">
        <v>107</v>
      </c>
      <c r="F297" s="186">
        <v>37</v>
      </c>
      <c r="G297" s="186">
        <v>249</v>
      </c>
      <c r="H297" s="186">
        <v>206</v>
      </c>
      <c r="I297" s="188">
        <v>43</v>
      </c>
      <c r="J297" s="189"/>
      <c r="K297" s="155"/>
      <c r="L297" s="132"/>
      <c r="M297" s="133"/>
    </row>
    <row r="298" spans="2:13" s="126" customFormat="1" ht="17.850000000000001" hidden="1" customHeight="1" outlineLevel="1" collapsed="1">
      <c r="B298" s="149">
        <v>44621</v>
      </c>
      <c r="C298" s="186" t="s">
        <v>21</v>
      </c>
      <c r="D298" s="186">
        <v>128</v>
      </c>
      <c r="E298" s="187">
        <v>102</v>
      </c>
      <c r="F298" s="186">
        <v>26</v>
      </c>
      <c r="G298" s="186">
        <v>194</v>
      </c>
      <c r="H298" s="186">
        <v>158</v>
      </c>
      <c r="I298" s="188">
        <v>36</v>
      </c>
      <c r="J298" s="191">
        <f>SUM($D$8,$D$10:$D298)/(_xlfn.DAYS(B298,"10-Jun-2020")+1)</f>
        <v>143.32063492063492</v>
      </c>
      <c r="K298" s="192" t="s">
        <v>59</v>
      </c>
      <c r="L298" s="132"/>
      <c r="M298" s="133"/>
    </row>
    <row r="299" spans="2:13" s="126" customFormat="1" ht="56.1" hidden="1" customHeight="1" outlineLevel="1">
      <c r="B299" s="149">
        <v>44622</v>
      </c>
      <c r="C299" s="186" t="s">
        <v>15</v>
      </c>
      <c r="D299" s="186">
        <v>276</v>
      </c>
      <c r="E299" s="187">
        <v>219</v>
      </c>
      <c r="F299" s="186">
        <v>57</v>
      </c>
      <c r="G299" s="186">
        <v>675</v>
      </c>
      <c r="H299" s="186">
        <v>601</v>
      </c>
      <c r="I299" s="188">
        <v>74</v>
      </c>
      <c r="J299" s="191">
        <f>SUM($D$8,$D$10:$D299)/(_xlfn.DAYS(B299,"10-Jun-2020")+1)</f>
        <v>143.53090332805073</v>
      </c>
      <c r="K299" s="193" t="s">
        <v>47</v>
      </c>
      <c r="L299" s="132"/>
      <c r="M299" s="133"/>
    </row>
    <row r="300" spans="2:13" s="126" customFormat="1" ht="35.1" hidden="1" customHeight="1" outlineLevel="1">
      <c r="B300" s="149">
        <v>44623</v>
      </c>
      <c r="C300" s="186" t="s">
        <v>16</v>
      </c>
      <c r="D300" s="186">
        <v>233</v>
      </c>
      <c r="E300" s="187">
        <v>185</v>
      </c>
      <c r="F300" s="186">
        <v>48</v>
      </c>
      <c r="G300" s="186">
        <v>542</v>
      </c>
      <c r="H300" s="186">
        <v>473</v>
      </c>
      <c r="I300" s="188">
        <v>68</v>
      </c>
      <c r="J300" s="191">
        <f>SUM($D$8,$D$10:$D300)/(_xlfn.DAYS(B300,"10-Jun-2020")+1)</f>
        <v>143.67246835443038</v>
      </c>
      <c r="K300" s="194" t="s">
        <v>48</v>
      </c>
      <c r="L300" s="132"/>
      <c r="M300" s="133"/>
    </row>
    <row r="301" spans="2:13" s="126" customFormat="1" ht="35.1" hidden="1" customHeight="1" outlineLevel="1">
      <c r="B301" s="149">
        <v>44624</v>
      </c>
      <c r="C301" s="186" t="s">
        <v>26</v>
      </c>
      <c r="D301" s="186">
        <v>210</v>
      </c>
      <c r="E301" s="187">
        <v>161</v>
      </c>
      <c r="F301" s="186">
        <v>49</v>
      </c>
      <c r="G301" s="186">
        <v>425</v>
      </c>
      <c r="H301" s="186">
        <v>357</v>
      </c>
      <c r="I301" s="188">
        <v>68</v>
      </c>
      <c r="J301" s="191">
        <f>SUM($D$8,$D$10:$D301)/(_xlfn.DAYS(B301,"10-Jun-2020")+1)</f>
        <v>143.77725118483411</v>
      </c>
      <c r="K301" s="194" t="s">
        <v>49</v>
      </c>
      <c r="L301" s="132"/>
      <c r="M301" s="133"/>
    </row>
    <row r="302" spans="2:13" s="126" customFormat="1" ht="17.850000000000001" hidden="1" customHeight="1" outlineLevel="1">
      <c r="B302" s="149">
        <v>44625</v>
      </c>
      <c r="C302" s="186" t="s">
        <v>18</v>
      </c>
      <c r="D302" s="186">
        <v>62</v>
      </c>
      <c r="E302" s="187">
        <v>40</v>
      </c>
      <c r="F302" s="186">
        <v>22</v>
      </c>
      <c r="G302" s="186">
        <v>87</v>
      </c>
      <c r="H302" s="186">
        <v>57</v>
      </c>
      <c r="I302" s="188">
        <v>30</v>
      </c>
      <c r="J302" s="191">
        <f>SUM($D$8,$D$10:$D302)/(_xlfn.DAYS(B302,"10-Jun-2020")+1)</f>
        <v>143.64826498422713</v>
      </c>
      <c r="K302" s="192" t="s">
        <v>61</v>
      </c>
      <c r="L302" s="132"/>
      <c r="M302" s="133"/>
    </row>
    <row r="303" spans="2:13" s="126" customFormat="1" ht="52.35" hidden="1" customHeight="1" outlineLevel="1">
      <c r="B303" s="149">
        <v>44626</v>
      </c>
      <c r="C303" s="186" t="s">
        <v>19</v>
      </c>
      <c r="D303" s="186">
        <v>60</v>
      </c>
      <c r="E303" s="187">
        <v>31</v>
      </c>
      <c r="F303" s="186">
        <v>29</v>
      </c>
      <c r="G303" s="186">
        <v>108</v>
      </c>
      <c r="H303" s="186">
        <v>73</v>
      </c>
      <c r="I303" s="188">
        <v>35</v>
      </c>
      <c r="J303" s="191">
        <f>SUM($D$8,$D$10:$D303)/(_xlfn.DAYS(B303,"10-Jun-2020")+1)</f>
        <v>143.51653543307086</v>
      </c>
      <c r="K303" s="194" t="s">
        <v>50</v>
      </c>
      <c r="L303" s="132"/>
      <c r="M303" s="133"/>
    </row>
    <row r="304" spans="2:13" s="126" customFormat="1" ht="17.850000000000001" hidden="1" customHeight="1" outlineLevel="1">
      <c r="B304" s="156">
        <v>44627</v>
      </c>
      <c r="C304" s="182" t="s">
        <v>28</v>
      </c>
      <c r="D304" s="182">
        <v>258</v>
      </c>
      <c r="E304" s="183">
        <v>135</v>
      </c>
      <c r="F304" s="182">
        <v>123</v>
      </c>
      <c r="G304" s="182">
        <v>471</v>
      </c>
      <c r="H304" s="182">
        <v>313</v>
      </c>
      <c r="I304" s="184">
        <v>158</v>
      </c>
      <c r="J304" s="191">
        <f>SUM($D$8,$D$10:$D304)/(_xlfn.DAYS(B304,"10-Jun-2020")+1)</f>
        <v>143.69654088050314</v>
      </c>
      <c r="K304" s="192" t="s">
        <v>60</v>
      </c>
      <c r="L304" s="132"/>
      <c r="M304" s="133"/>
    </row>
    <row r="305" spans="2:13" s="126" customFormat="1" ht="136.35" hidden="1" customHeight="1" outlineLevel="1">
      <c r="B305" s="156">
        <v>44628</v>
      </c>
      <c r="C305" s="182" t="s">
        <v>29</v>
      </c>
      <c r="D305" s="182">
        <v>311</v>
      </c>
      <c r="E305" s="183">
        <v>216</v>
      </c>
      <c r="F305" s="182">
        <v>95</v>
      </c>
      <c r="G305" s="182">
        <v>701</v>
      </c>
      <c r="H305" s="182">
        <v>553</v>
      </c>
      <c r="I305" s="184">
        <v>148</v>
      </c>
      <c r="J305" s="191">
        <f>SUM($D$8,$D$10:$D305)/(_xlfn.DAYS(B305,"10-Jun-2020")+1)</f>
        <v>143.9591836734694</v>
      </c>
      <c r="K305" s="195" t="s">
        <v>291</v>
      </c>
      <c r="L305" s="132"/>
      <c r="M305" s="133"/>
    </row>
    <row r="306" spans="2:13" s="126" customFormat="1" ht="17.850000000000001" hidden="1" customHeight="1" outlineLevel="1">
      <c r="B306" s="156">
        <v>44629</v>
      </c>
      <c r="C306" s="182" t="s">
        <v>15</v>
      </c>
      <c r="D306" s="182">
        <v>199</v>
      </c>
      <c r="E306" s="183">
        <v>130</v>
      </c>
      <c r="F306" s="182">
        <v>69</v>
      </c>
      <c r="G306" s="182">
        <v>268</v>
      </c>
      <c r="H306" s="182">
        <v>182</v>
      </c>
      <c r="I306" s="184">
        <v>86</v>
      </c>
      <c r="J306" s="191">
        <f>SUM($D$8,$D$10:$D306)/(_xlfn.DAYS(B306,"10-Jun-2020")+1)</f>
        <v>144.04545454545453</v>
      </c>
      <c r="K306" s="192" t="s">
        <v>61</v>
      </c>
      <c r="L306" s="132"/>
      <c r="M306" s="133"/>
    </row>
    <row r="307" spans="2:13" s="126" customFormat="1" ht="17.850000000000001" hidden="1" customHeight="1" outlineLevel="1">
      <c r="B307" s="156">
        <v>44630</v>
      </c>
      <c r="C307" s="182" t="s">
        <v>16</v>
      </c>
      <c r="D307" s="182">
        <v>235</v>
      </c>
      <c r="E307" s="183">
        <v>148</v>
      </c>
      <c r="F307" s="182">
        <v>87</v>
      </c>
      <c r="G307" s="182">
        <v>453</v>
      </c>
      <c r="H307" s="182">
        <v>346</v>
      </c>
      <c r="I307" s="184">
        <v>106</v>
      </c>
      <c r="J307" s="191">
        <f>SUM($D$8,$D$10:$D307)/(_xlfn.DAYS(B307,"10-Jun-2020")+1)</f>
        <v>144.18779342723005</v>
      </c>
      <c r="K307" s="155" t="s">
        <v>51</v>
      </c>
      <c r="L307" s="132"/>
      <c r="M307" s="133"/>
    </row>
    <row r="308" spans="2:13" s="126" customFormat="1" ht="17.850000000000001" hidden="1" customHeight="1" outlineLevel="1">
      <c r="B308" s="156">
        <v>44631</v>
      </c>
      <c r="C308" s="182" t="s">
        <v>26</v>
      </c>
      <c r="D308" s="182">
        <v>202</v>
      </c>
      <c r="E308" s="183">
        <v>130</v>
      </c>
      <c r="F308" s="182">
        <v>72</v>
      </c>
      <c r="G308" s="182">
        <v>319</v>
      </c>
      <c r="H308" s="182">
        <v>238</v>
      </c>
      <c r="I308" s="184">
        <v>81</v>
      </c>
      <c r="J308" s="191">
        <f>SUM($D$8,$D$10:$D308)/(_xlfn.DAYS(B308,"10-Jun-2020")+1)</f>
        <v>144.27812499999999</v>
      </c>
      <c r="K308" s="192" t="s">
        <v>61</v>
      </c>
      <c r="L308" s="132"/>
      <c r="M308" s="133"/>
    </row>
    <row r="309" spans="2:13" s="126" customFormat="1" ht="17.850000000000001" hidden="1" customHeight="1" outlineLevel="1">
      <c r="B309" s="156">
        <v>44632</v>
      </c>
      <c r="C309" s="182" t="s">
        <v>18</v>
      </c>
      <c r="D309" s="182">
        <v>113</v>
      </c>
      <c r="E309" s="183">
        <v>42</v>
      </c>
      <c r="F309" s="182">
        <v>71</v>
      </c>
      <c r="G309" s="182">
        <v>165</v>
      </c>
      <c r="H309" s="182">
        <v>81</v>
      </c>
      <c r="I309" s="184">
        <v>84</v>
      </c>
      <c r="J309" s="191">
        <f>SUM($D$8,$D$10:$D309)/(_xlfn.DAYS(B309,"10-Jun-2020")+1)</f>
        <v>144.22932917316692</v>
      </c>
      <c r="K309" s="192" t="s">
        <v>61</v>
      </c>
      <c r="L309" s="132"/>
      <c r="M309" s="133"/>
    </row>
    <row r="310" spans="2:13" s="126" customFormat="1" ht="17.850000000000001" hidden="1" customHeight="1" outlineLevel="1">
      <c r="B310" s="156">
        <v>44633</v>
      </c>
      <c r="C310" s="182" t="s">
        <v>19</v>
      </c>
      <c r="D310" s="182">
        <v>106</v>
      </c>
      <c r="E310" s="183">
        <v>49</v>
      </c>
      <c r="F310" s="182">
        <v>57</v>
      </c>
      <c r="G310" s="182">
        <v>130</v>
      </c>
      <c r="H310" s="182">
        <v>58</v>
      </c>
      <c r="I310" s="184">
        <v>72</v>
      </c>
      <c r="J310" s="191">
        <f>SUM($D$8,$D$10:$D310)/(_xlfn.DAYS(B310,"10-Jun-2020")+1)</f>
        <v>144.16978193146417</v>
      </c>
      <c r="K310" s="192" t="s">
        <v>61</v>
      </c>
      <c r="L310" s="132"/>
      <c r="M310" s="133"/>
    </row>
    <row r="311" spans="2:13" s="126" customFormat="1" ht="35.1" hidden="1" customHeight="1" outlineLevel="1">
      <c r="B311" s="156">
        <v>44634</v>
      </c>
      <c r="C311" s="182" t="s">
        <v>28</v>
      </c>
      <c r="D311" s="182">
        <v>861</v>
      </c>
      <c r="E311" s="183">
        <v>399</v>
      </c>
      <c r="F311" s="182">
        <v>462</v>
      </c>
      <c r="G311" s="182">
        <v>1214</v>
      </c>
      <c r="H311" s="182">
        <v>654</v>
      </c>
      <c r="I311" s="184">
        <v>560</v>
      </c>
      <c r="J311" s="191">
        <f>SUM($D$8,$D$10:$D311)/(_xlfn.DAYS(B311,"10-Jun-2020")+1)</f>
        <v>145.2846034214619</v>
      </c>
      <c r="K311" s="194" t="s">
        <v>52</v>
      </c>
      <c r="L311" s="132"/>
      <c r="M311" s="133"/>
    </row>
    <row r="312" spans="2:13" s="126" customFormat="1" ht="35.1" hidden="1" customHeight="1" outlineLevel="1">
      <c r="B312" s="156">
        <v>44635</v>
      </c>
      <c r="C312" s="182" t="s">
        <v>29</v>
      </c>
      <c r="D312" s="182">
        <v>719</v>
      </c>
      <c r="E312" s="183">
        <v>369</v>
      </c>
      <c r="F312" s="182">
        <v>350</v>
      </c>
      <c r="G312" s="182">
        <v>1117</v>
      </c>
      <c r="H312" s="182">
        <v>711</v>
      </c>
      <c r="I312" s="184">
        <v>406</v>
      </c>
      <c r="J312" s="191">
        <f>SUM($D$8,$D$10:$D312)/(_xlfn.DAYS(B312,"10-Jun-2020")+1)</f>
        <v>146.17546583850933</v>
      </c>
      <c r="K312" s="194" t="s">
        <v>53</v>
      </c>
      <c r="L312" s="132"/>
      <c r="M312" s="133"/>
    </row>
    <row r="313" spans="2:13" s="126" customFormat="1" ht="52.35" hidden="1" customHeight="1" outlineLevel="1">
      <c r="B313" s="156">
        <v>44636</v>
      </c>
      <c r="C313" s="182" t="s">
        <v>15</v>
      </c>
      <c r="D313" s="182">
        <v>456</v>
      </c>
      <c r="E313" s="183">
        <v>282</v>
      </c>
      <c r="F313" s="182">
        <v>174</v>
      </c>
      <c r="G313" s="182">
        <v>729</v>
      </c>
      <c r="H313" s="182">
        <v>518</v>
      </c>
      <c r="I313" s="184">
        <v>211</v>
      </c>
      <c r="J313" s="191">
        <f>SUM($D$8,$D$10:$D313)/(_xlfn.DAYS(B313,"10-Jun-2020")+1)</f>
        <v>146.65581395348838</v>
      </c>
      <c r="K313" s="194" t="s">
        <v>54</v>
      </c>
      <c r="L313" s="132"/>
      <c r="M313" s="133"/>
    </row>
    <row r="314" spans="2:13" s="126" customFormat="1" ht="35.1" hidden="1" customHeight="1" outlineLevel="1">
      <c r="B314" s="156">
        <v>44637</v>
      </c>
      <c r="C314" s="182" t="s">
        <v>16</v>
      </c>
      <c r="D314" s="182">
        <v>332</v>
      </c>
      <c r="E314" s="183">
        <v>245</v>
      </c>
      <c r="F314" s="182">
        <v>87</v>
      </c>
      <c r="G314" s="182">
        <v>607</v>
      </c>
      <c r="H314" s="182">
        <v>464</v>
      </c>
      <c r="I314" s="184">
        <v>143</v>
      </c>
      <c r="J314" s="191">
        <f>SUM($D$8,$D$10:$D314)/(_xlfn.DAYS(B314,"10-Jun-2020")+1)</f>
        <v>146.94272445820434</v>
      </c>
      <c r="K314" s="194" t="s">
        <v>55</v>
      </c>
      <c r="L314" s="132"/>
      <c r="M314" s="133"/>
    </row>
    <row r="315" spans="2:13" s="126" customFormat="1" ht="17.850000000000001" hidden="1" customHeight="1" outlineLevel="1">
      <c r="B315" s="156">
        <v>44638</v>
      </c>
      <c r="C315" s="182" t="s">
        <v>26</v>
      </c>
      <c r="D315" s="182">
        <v>301</v>
      </c>
      <c r="E315" s="183">
        <v>204</v>
      </c>
      <c r="F315" s="182">
        <v>97</v>
      </c>
      <c r="G315" s="182">
        <v>498</v>
      </c>
      <c r="H315" s="182">
        <v>368</v>
      </c>
      <c r="I315" s="184">
        <v>130</v>
      </c>
      <c r="J315" s="191">
        <f>SUM($D$8,$D$10:$D315)/(_xlfn.DAYS(B315,"10-Jun-2020")+1)</f>
        <v>147.18083462132921</v>
      </c>
      <c r="K315" s="192" t="s">
        <v>61</v>
      </c>
      <c r="L315" s="132"/>
      <c r="M315" s="133"/>
    </row>
    <row r="316" spans="2:13" s="126" customFormat="1" ht="17.850000000000001" hidden="1" customHeight="1" outlineLevel="1">
      <c r="B316" s="156">
        <v>44639</v>
      </c>
      <c r="C316" s="182" t="s">
        <v>18</v>
      </c>
      <c r="D316" s="182">
        <v>119</v>
      </c>
      <c r="E316" s="183">
        <v>60</v>
      </c>
      <c r="F316" s="182">
        <v>59</v>
      </c>
      <c r="G316" s="182">
        <v>173</v>
      </c>
      <c r="H316" s="182">
        <v>94</v>
      </c>
      <c r="I316" s="184">
        <v>79</v>
      </c>
      <c r="J316" s="191">
        <f>SUM($D$8,$D$10:$D316)/(_xlfn.DAYS(B316,"10-Jun-2020")+1)</f>
        <v>147.13734567901236</v>
      </c>
      <c r="K316" s="192" t="s">
        <v>61</v>
      </c>
      <c r="L316" s="132"/>
      <c r="M316" s="133"/>
    </row>
    <row r="317" spans="2:13" s="126" customFormat="1" ht="17.850000000000001" hidden="1" customHeight="1" outlineLevel="1">
      <c r="B317" s="156">
        <v>44640</v>
      </c>
      <c r="C317" s="182" t="s">
        <v>19</v>
      </c>
      <c r="D317" s="182">
        <v>121</v>
      </c>
      <c r="E317" s="183">
        <v>56</v>
      </c>
      <c r="F317" s="182">
        <v>65</v>
      </c>
      <c r="G317" s="182">
        <v>155</v>
      </c>
      <c r="H317" s="182">
        <v>76</v>
      </c>
      <c r="I317" s="184">
        <v>79</v>
      </c>
      <c r="J317" s="191">
        <f>SUM($D$8,$D$10:$D317)/(_xlfn.DAYS(B317,"10-Jun-2020")+1)</f>
        <v>147.09707241910633</v>
      </c>
      <c r="K317" s="192" t="s">
        <v>61</v>
      </c>
      <c r="L317" s="132"/>
      <c r="M317" s="133"/>
    </row>
    <row r="318" spans="2:13" s="126" customFormat="1" ht="35.1" hidden="1" customHeight="1" outlineLevel="1">
      <c r="B318" s="156">
        <v>44641</v>
      </c>
      <c r="C318" s="182" t="s">
        <v>28</v>
      </c>
      <c r="D318" s="182">
        <v>238</v>
      </c>
      <c r="E318" s="183">
        <v>188</v>
      </c>
      <c r="F318" s="182">
        <v>50</v>
      </c>
      <c r="G318" s="182">
        <v>447</v>
      </c>
      <c r="H318" s="182">
        <v>389</v>
      </c>
      <c r="I318" s="184">
        <v>57</v>
      </c>
      <c r="J318" s="191">
        <f>SUM($D$8,$D$10:$D318)/(_xlfn.DAYS(B318,"10-Jun-2020")+1)</f>
        <v>147.23692307692309</v>
      </c>
      <c r="K318" s="194" t="s">
        <v>56</v>
      </c>
      <c r="L318" s="132"/>
      <c r="M318" s="133"/>
    </row>
    <row r="319" spans="2:13" s="126" customFormat="1" ht="17.850000000000001" hidden="1" customHeight="1" outlineLevel="1">
      <c r="B319" s="156">
        <v>44642</v>
      </c>
      <c r="C319" s="182" t="s">
        <v>29</v>
      </c>
      <c r="D319" s="182">
        <v>276</v>
      </c>
      <c r="E319" s="183">
        <v>211</v>
      </c>
      <c r="F319" s="182">
        <v>65</v>
      </c>
      <c r="G319" s="182">
        <v>466</v>
      </c>
      <c r="H319" s="182">
        <v>379</v>
      </c>
      <c r="I319" s="184">
        <v>87</v>
      </c>
      <c r="J319" s="191">
        <f>SUM($D$8,$D$10:$D319)/(_xlfn.DAYS(B319,"10-Jun-2020")+1)</f>
        <v>147.4347158218126</v>
      </c>
      <c r="K319" s="192" t="s">
        <v>61</v>
      </c>
      <c r="L319" s="132"/>
      <c r="M319" s="133"/>
    </row>
    <row r="320" spans="2:13" s="126" customFormat="1" ht="35.1" hidden="1" customHeight="1" outlineLevel="1">
      <c r="B320" s="156">
        <v>44643</v>
      </c>
      <c r="C320" s="182" t="s">
        <v>15</v>
      </c>
      <c r="D320" s="182">
        <v>316</v>
      </c>
      <c r="E320" s="183">
        <v>232</v>
      </c>
      <c r="F320" s="182">
        <v>84</v>
      </c>
      <c r="G320" s="182">
        <v>547</v>
      </c>
      <c r="H320" s="182">
        <v>440</v>
      </c>
      <c r="I320" s="184">
        <v>107</v>
      </c>
      <c r="J320" s="191">
        <f>SUM($D$8,$D$10:$D320)/(_xlfn.DAYS(B320,"10-Jun-2020")+1)</f>
        <v>147.69325153374234</v>
      </c>
      <c r="K320" s="196" t="s">
        <v>57</v>
      </c>
      <c r="L320" s="132"/>
      <c r="M320" s="133"/>
    </row>
    <row r="321" spans="2:13" s="126" customFormat="1" ht="17.850000000000001" hidden="1" customHeight="1" outlineLevel="1">
      <c r="B321" s="156">
        <v>44644</v>
      </c>
      <c r="C321" s="182" t="s">
        <v>16</v>
      </c>
      <c r="D321" s="182">
        <v>280</v>
      </c>
      <c r="E321" s="183">
        <v>208</v>
      </c>
      <c r="F321" s="182">
        <v>72</v>
      </c>
      <c r="G321" s="182">
        <v>476</v>
      </c>
      <c r="H321" s="182">
        <v>387</v>
      </c>
      <c r="I321" s="184">
        <v>89</v>
      </c>
      <c r="J321" s="191">
        <f>SUM($D$8,$D$10:$D321)/(_xlfn.DAYS(B321,"10-Jun-2020")+1)</f>
        <v>147.895865237366</v>
      </c>
      <c r="K321" s="197" t="s">
        <v>63</v>
      </c>
      <c r="L321" s="132"/>
      <c r="M321" s="133"/>
    </row>
    <row r="322" spans="2:13" s="126" customFormat="1" ht="17.850000000000001" hidden="1" customHeight="1" outlineLevel="1">
      <c r="B322" s="156">
        <v>44645</v>
      </c>
      <c r="C322" s="182" t="s">
        <v>26</v>
      </c>
      <c r="D322" s="182">
        <v>233</v>
      </c>
      <c r="E322" s="183">
        <v>173</v>
      </c>
      <c r="F322" s="182">
        <v>60</v>
      </c>
      <c r="G322" s="182">
        <v>452</v>
      </c>
      <c r="H322" s="182">
        <v>372</v>
      </c>
      <c r="I322" s="184">
        <v>80</v>
      </c>
      <c r="J322" s="191">
        <f>SUM($D$8,$D$10:$D322)/(_xlfn.DAYS(B322,"10-Jun-2020")+1)</f>
        <v>148.02599388379204</v>
      </c>
      <c r="K322" s="197" t="s">
        <v>59</v>
      </c>
      <c r="L322" s="132"/>
      <c r="M322" s="133"/>
    </row>
    <row r="323" spans="2:13" s="126" customFormat="1" ht="17.850000000000001" hidden="1" customHeight="1" outlineLevel="1">
      <c r="B323" s="156">
        <v>44646</v>
      </c>
      <c r="C323" s="182" t="s">
        <v>18</v>
      </c>
      <c r="D323" s="182">
        <v>96</v>
      </c>
      <c r="E323" s="183">
        <v>57</v>
      </c>
      <c r="F323" s="182">
        <v>39</v>
      </c>
      <c r="G323" s="182">
        <v>136</v>
      </c>
      <c r="H323" s="182">
        <v>91</v>
      </c>
      <c r="I323" s="184">
        <v>45</v>
      </c>
      <c r="J323" s="191">
        <f>SUM($D$8,$D$10:$D323)/(_xlfn.DAYS(B323,"10-Jun-2020")+1)</f>
        <v>147.94656488549617</v>
      </c>
      <c r="K323" s="197" t="s">
        <v>59</v>
      </c>
      <c r="L323" s="132"/>
      <c r="M323" s="133"/>
    </row>
    <row r="324" spans="2:13" s="126" customFormat="1" ht="17.850000000000001" hidden="1" customHeight="1" outlineLevel="1">
      <c r="B324" s="156">
        <v>44647</v>
      </c>
      <c r="C324" s="182" t="s">
        <v>19</v>
      </c>
      <c r="D324" s="182">
        <v>83</v>
      </c>
      <c r="E324" s="183">
        <v>47</v>
      </c>
      <c r="F324" s="182">
        <v>36</v>
      </c>
      <c r="G324" s="182">
        <v>118</v>
      </c>
      <c r="H324" s="182">
        <v>73</v>
      </c>
      <c r="I324" s="184">
        <v>45</v>
      </c>
      <c r="J324" s="191">
        <f>SUM($D$8,$D$10:$D324)/(_xlfn.DAYS(B324,"10-Jun-2020")+1)</f>
        <v>147.84756097560975</v>
      </c>
      <c r="K324" s="197" t="s">
        <v>59</v>
      </c>
      <c r="L324" s="132"/>
      <c r="M324" s="133"/>
    </row>
    <row r="325" spans="2:13" s="126" customFormat="1" ht="17.850000000000001" hidden="1" customHeight="1" outlineLevel="1">
      <c r="B325" s="156">
        <v>44648</v>
      </c>
      <c r="C325" s="182" t="s">
        <v>28</v>
      </c>
      <c r="D325" s="182">
        <v>226</v>
      </c>
      <c r="E325" s="183">
        <v>183</v>
      </c>
      <c r="F325" s="182">
        <v>43</v>
      </c>
      <c r="G325" s="182">
        <v>435</v>
      </c>
      <c r="H325" s="182">
        <v>377</v>
      </c>
      <c r="I325" s="184">
        <v>58</v>
      </c>
      <c r="J325" s="191">
        <f>SUM($D$8,$D$10:$D325)/(_xlfn.DAYS(B325,"10-Jun-2020")+1)</f>
        <v>147.96651445966515</v>
      </c>
      <c r="K325" s="162" t="s">
        <v>64</v>
      </c>
      <c r="L325" s="132"/>
      <c r="M325" s="133"/>
    </row>
    <row r="326" spans="2:13" s="126" customFormat="1" ht="69.599999999999994" hidden="1" customHeight="1" outlineLevel="1">
      <c r="B326" s="156">
        <v>44649</v>
      </c>
      <c r="C326" s="182" t="s">
        <v>29</v>
      </c>
      <c r="D326" s="182">
        <v>233</v>
      </c>
      <c r="E326" s="183">
        <v>179</v>
      </c>
      <c r="F326" s="182">
        <v>54</v>
      </c>
      <c r="G326" s="182">
        <v>427</v>
      </c>
      <c r="H326" s="182">
        <v>341</v>
      </c>
      <c r="I326" s="184">
        <v>86</v>
      </c>
      <c r="J326" s="191">
        <f>SUM($D$8,$D$10:$D326)/(_xlfn.DAYS(B326,"10-Jun-2020")+1)</f>
        <v>148.09574468085106</v>
      </c>
      <c r="K326" s="196" t="s">
        <v>65</v>
      </c>
      <c r="L326" s="132"/>
      <c r="M326" s="133"/>
    </row>
    <row r="327" spans="2:13" s="126" customFormat="1" ht="35.1" hidden="1" customHeight="1" outlineLevel="1">
      <c r="B327" s="156">
        <v>44650</v>
      </c>
      <c r="C327" s="182" t="s">
        <v>15</v>
      </c>
      <c r="D327" s="182">
        <v>273</v>
      </c>
      <c r="E327" s="183">
        <v>204</v>
      </c>
      <c r="F327" s="182">
        <v>69</v>
      </c>
      <c r="G327" s="182">
        <v>448</v>
      </c>
      <c r="H327" s="182">
        <v>358</v>
      </c>
      <c r="I327" s="184">
        <v>90</v>
      </c>
      <c r="J327" s="191">
        <f>SUM($D$8,$D$10:$D327)/(_xlfn.DAYS(B327,"10-Jun-2020")+1)</f>
        <v>148.28528072837634</v>
      </c>
      <c r="K327" s="196" t="s">
        <v>66</v>
      </c>
      <c r="L327" s="132"/>
      <c r="M327" s="133"/>
    </row>
    <row r="328" spans="2:13" s="126" customFormat="1" ht="35.1" hidden="1" customHeight="1" outlineLevel="1">
      <c r="B328" s="156">
        <v>44651</v>
      </c>
      <c r="C328" s="182" t="s">
        <v>16</v>
      </c>
      <c r="D328" s="182">
        <v>286</v>
      </c>
      <c r="E328" s="183">
        <v>213</v>
      </c>
      <c r="F328" s="182">
        <v>73</v>
      </c>
      <c r="G328" s="182">
        <v>476</v>
      </c>
      <c r="H328" s="182">
        <v>376</v>
      </c>
      <c r="I328" s="184">
        <v>100</v>
      </c>
      <c r="J328" s="191">
        <f>SUM($D$8,$D$10:$D328)/(_xlfn.DAYS(B328,"10-Jun-2020")+1)</f>
        <v>148.4939393939394</v>
      </c>
      <c r="K328" s="196" t="s">
        <v>67</v>
      </c>
      <c r="L328" s="132"/>
      <c r="M328" s="133"/>
    </row>
    <row r="329" spans="2:13" s="126" customFormat="1" ht="35.1" hidden="1" customHeight="1" outlineLevel="1">
      <c r="B329" s="156">
        <v>44652</v>
      </c>
      <c r="C329" s="182" t="s">
        <v>26</v>
      </c>
      <c r="D329" s="182">
        <v>302</v>
      </c>
      <c r="E329" s="183">
        <v>188</v>
      </c>
      <c r="F329" s="182">
        <v>114</v>
      </c>
      <c r="G329" s="182">
        <v>477</v>
      </c>
      <c r="H329" s="182">
        <v>349</v>
      </c>
      <c r="I329" s="184">
        <v>128</v>
      </c>
      <c r="J329" s="191">
        <f>SUM($D$8,$D$10:$D329)/(_xlfn.DAYS(B329,"10-Jun-2020")+1)</f>
        <v>148.72617246596067</v>
      </c>
      <c r="K329" s="196" t="s">
        <v>68</v>
      </c>
      <c r="L329" s="132"/>
      <c r="M329" s="133"/>
    </row>
    <row r="330" spans="2:13" s="126" customFormat="1" ht="17.850000000000001" hidden="1" customHeight="1" outlineLevel="1">
      <c r="B330" s="156">
        <v>44653</v>
      </c>
      <c r="C330" s="182" t="s">
        <v>18</v>
      </c>
      <c r="D330" s="182">
        <v>97</v>
      </c>
      <c r="E330" s="183">
        <v>54</v>
      </c>
      <c r="F330" s="182">
        <v>43</v>
      </c>
      <c r="G330" s="182">
        <v>196</v>
      </c>
      <c r="H330" s="182">
        <v>143</v>
      </c>
      <c r="I330" s="184">
        <v>53</v>
      </c>
      <c r="J330" s="191">
        <f>SUM($D$8,$D$10:$D330)/(_xlfn.DAYS(B330,"10-Jun-2020")+1)</f>
        <v>148.64803625377644</v>
      </c>
      <c r="K330" s="197" t="s">
        <v>69</v>
      </c>
      <c r="L330" s="132"/>
      <c r="M330" s="133"/>
    </row>
    <row r="331" spans="2:13" s="126" customFormat="1" ht="17.850000000000001" hidden="1" customHeight="1" outlineLevel="1">
      <c r="B331" s="156">
        <v>44654</v>
      </c>
      <c r="C331" s="182" t="s">
        <v>19</v>
      </c>
      <c r="D331" s="182">
        <v>86</v>
      </c>
      <c r="E331" s="183">
        <v>45</v>
      </c>
      <c r="F331" s="182">
        <v>41</v>
      </c>
      <c r="G331" s="182">
        <v>109</v>
      </c>
      <c r="H331" s="182">
        <v>62</v>
      </c>
      <c r="I331" s="184">
        <v>47</v>
      </c>
      <c r="J331" s="191">
        <f>SUM($D$8,$D$10:$D331)/(_xlfn.DAYS(B331,"10-Jun-2020")+1)</f>
        <v>148.55354449472097</v>
      </c>
      <c r="K331" s="197" t="s">
        <v>70</v>
      </c>
      <c r="L331" s="132"/>
      <c r="M331" s="133"/>
    </row>
    <row r="332" spans="2:13" s="126" customFormat="1" ht="35.1" hidden="1" customHeight="1" outlineLevel="1">
      <c r="B332" s="156">
        <v>44655</v>
      </c>
      <c r="C332" s="182" t="s">
        <v>28</v>
      </c>
      <c r="D332" s="182">
        <v>241</v>
      </c>
      <c r="E332" s="183">
        <v>181</v>
      </c>
      <c r="F332" s="182">
        <v>60</v>
      </c>
      <c r="G332" s="182">
        <v>455</v>
      </c>
      <c r="H332" s="182">
        <v>379</v>
      </c>
      <c r="I332" s="184">
        <v>75</v>
      </c>
      <c r="J332" s="191">
        <f>SUM($D$8,$D$10:$D332)/(_xlfn.DAYS(B332,"10-Jun-2020")+1)</f>
        <v>148.69277108433735</v>
      </c>
      <c r="K332" s="196" t="s">
        <v>71</v>
      </c>
      <c r="L332" s="132"/>
      <c r="M332" s="133"/>
    </row>
    <row r="333" spans="2:13" s="126" customFormat="1" ht="17.850000000000001" hidden="1" customHeight="1" outlineLevel="1">
      <c r="B333" s="149">
        <v>44656</v>
      </c>
      <c r="C333" s="186" t="s">
        <v>29</v>
      </c>
      <c r="D333" s="186">
        <v>255</v>
      </c>
      <c r="E333" s="187">
        <v>197</v>
      </c>
      <c r="F333" s="186">
        <v>58</v>
      </c>
      <c r="G333" s="186">
        <v>417</v>
      </c>
      <c r="H333" s="186">
        <v>347</v>
      </c>
      <c r="I333" s="188">
        <v>70</v>
      </c>
      <c r="J333" s="191">
        <f>SUM($D$8,$D$10:$D333)/(_xlfn.DAYS(B333,"10-Jun-2020")+1)</f>
        <v>148.85263157894738</v>
      </c>
      <c r="K333" s="155" t="s">
        <v>72</v>
      </c>
      <c r="L333" s="132"/>
      <c r="M333" s="133"/>
    </row>
    <row r="334" spans="2:13" s="126" customFormat="1" ht="17.850000000000001" hidden="1" customHeight="1" outlineLevel="1">
      <c r="B334" s="156">
        <v>44657</v>
      </c>
      <c r="C334" s="182" t="s">
        <v>15</v>
      </c>
      <c r="D334" s="182">
        <v>314</v>
      </c>
      <c r="E334" s="183">
        <v>210</v>
      </c>
      <c r="F334" s="182">
        <v>104</v>
      </c>
      <c r="G334" s="182">
        <v>517</v>
      </c>
      <c r="H334" s="182">
        <v>389</v>
      </c>
      <c r="I334" s="184">
        <v>128</v>
      </c>
      <c r="J334" s="191">
        <f>SUM($D$8,$D$10:$D334)/(_xlfn.DAYS(B334,"10-Jun-2020")+1)</f>
        <v>149.10060060060061</v>
      </c>
      <c r="K334" s="197" t="s">
        <v>73</v>
      </c>
      <c r="L334" s="132"/>
      <c r="M334" s="133"/>
    </row>
    <row r="335" spans="2:13" s="126" customFormat="1" ht="17.850000000000001" hidden="1" customHeight="1" outlineLevel="1">
      <c r="B335" s="156">
        <v>44658</v>
      </c>
      <c r="C335" s="182" t="s">
        <v>16</v>
      </c>
      <c r="D335" s="182">
        <v>230</v>
      </c>
      <c r="E335" s="183">
        <v>144</v>
      </c>
      <c r="F335" s="182">
        <v>86</v>
      </c>
      <c r="G335" s="182">
        <v>342</v>
      </c>
      <c r="H335" s="182">
        <v>231</v>
      </c>
      <c r="I335" s="184">
        <v>111</v>
      </c>
      <c r="J335" s="191">
        <f>SUM($D$8,$D$10:$D335)/(_xlfn.DAYS(B335,"10-Jun-2020")+1)</f>
        <v>149.22188905547227</v>
      </c>
      <c r="K335" s="197" t="s">
        <v>74</v>
      </c>
      <c r="L335" s="132"/>
      <c r="M335" s="133"/>
    </row>
    <row r="336" spans="2:13" s="126" customFormat="1" ht="35.1" hidden="1" customHeight="1" outlineLevel="1">
      <c r="B336" s="156">
        <v>44659</v>
      </c>
      <c r="C336" s="182" t="s">
        <v>26</v>
      </c>
      <c r="D336" s="182">
        <v>269</v>
      </c>
      <c r="E336" s="183">
        <v>166</v>
      </c>
      <c r="F336" s="182">
        <v>103</v>
      </c>
      <c r="G336" s="182">
        <v>435</v>
      </c>
      <c r="H336" s="182">
        <v>323</v>
      </c>
      <c r="I336" s="184">
        <v>111</v>
      </c>
      <c r="J336" s="191">
        <f>SUM($D$8,$D$10:$D336)/(_xlfn.DAYS(B336,"10-Jun-2020")+1)</f>
        <v>149.40119760479041</v>
      </c>
      <c r="K336" s="196" t="s">
        <v>75</v>
      </c>
      <c r="L336" s="132"/>
      <c r="M336" s="133"/>
    </row>
    <row r="337" spans="2:13" s="126" customFormat="1" ht="17.850000000000001" hidden="1" customHeight="1" outlineLevel="1">
      <c r="B337" s="156">
        <v>44660</v>
      </c>
      <c r="C337" s="182" t="s">
        <v>18</v>
      </c>
      <c r="D337" s="182">
        <v>141</v>
      </c>
      <c r="E337" s="183">
        <v>49</v>
      </c>
      <c r="F337" s="182">
        <v>92</v>
      </c>
      <c r="G337" s="182">
        <v>172</v>
      </c>
      <c r="H337" s="182">
        <v>77</v>
      </c>
      <c r="I337" s="184">
        <v>95</v>
      </c>
      <c r="J337" s="191">
        <f>SUM($D$8,$D$10:$D337)/(_xlfn.DAYS(B337,"10-Jun-2020")+1)</f>
        <v>149.38863976083707</v>
      </c>
      <c r="K337" s="197" t="s">
        <v>76</v>
      </c>
      <c r="L337" s="132"/>
      <c r="M337" s="133"/>
    </row>
    <row r="338" spans="2:13" s="126" customFormat="1" ht="17.850000000000001" hidden="1" customHeight="1" outlineLevel="1">
      <c r="B338" s="156">
        <v>44661</v>
      </c>
      <c r="C338" s="182" t="s">
        <v>19</v>
      </c>
      <c r="D338" s="182">
        <v>117</v>
      </c>
      <c r="E338" s="183">
        <v>39</v>
      </c>
      <c r="F338" s="182">
        <v>78</v>
      </c>
      <c r="G338" s="182">
        <v>131</v>
      </c>
      <c r="H338" s="182">
        <v>46</v>
      </c>
      <c r="I338" s="184">
        <v>85</v>
      </c>
      <c r="J338" s="191">
        <f>SUM($D$8,$D$10:$D338)/(_xlfn.DAYS(B338,"10-Jun-2020")+1)</f>
        <v>149.34029850746268</v>
      </c>
      <c r="K338" s="197" t="s">
        <v>77</v>
      </c>
      <c r="L338" s="132"/>
      <c r="M338" s="133"/>
    </row>
    <row r="339" spans="2:13" s="126" customFormat="1" ht="35.1" hidden="1" customHeight="1" outlineLevel="1">
      <c r="B339" s="156">
        <v>44662</v>
      </c>
      <c r="C339" s="182" t="s">
        <v>28</v>
      </c>
      <c r="D339" s="182">
        <v>245</v>
      </c>
      <c r="E339" s="183">
        <v>169</v>
      </c>
      <c r="F339" s="182">
        <v>76</v>
      </c>
      <c r="G339" s="182">
        <v>394</v>
      </c>
      <c r="H339" s="182">
        <v>307</v>
      </c>
      <c r="I339" s="184">
        <v>86</v>
      </c>
      <c r="J339" s="191">
        <f>SUM($D$8,$D$10:$D339)/(_xlfn.DAYS(B339,"10-Jun-2020")+1)</f>
        <v>149.48286140089419</v>
      </c>
      <c r="K339" s="196" t="s">
        <v>78</v>
      </c>
      <c r="L339" s="132"/>
      <c r="M339" s="133"/>
    </row>
    <row r="340" spans="2:13" s="126" customFormat="1" ht="35.1" hidden="1" customHeight="1" outlineLevel="1">
      <c r="B340" s="156">
        <v>44663</v>
      </c>
      <c r="C340" s="182" t="s">
        <v>29</v>
      </c>
      <c r="D340" s="182">
        <v>294</v>
      </c>
      <c r="E340" s="183">
        <v>209</v>
      </c>
      <c r="F340" s="182">
        <v>85</v>
      </c>
      <c r="G340" s="182">
        <v>550</v>
      </c>
      <c r="H340" s="182">
        <v>448</v>
      </c>
      <c r="I340" s="184">
        <v>102</v>
      </c>
      <c r="J340" s="191">
        <f>SUM($D$8,$D$10:$D340)/(_xlfn.DAYS(B340,"10-Jun-2020")+1)</f>
        <v>149.69791666666666</v>
      </c>
      <c r="K340" s="196" t="s">
        <v>79</v>
      </c>
      <c r="L340" s="132"/>
      <c r="M340" s="133"/>
    </row>
    <row r="341" spans="2:13" s="126" customFormat="1" ht="35.1" hidden="1" customHeight="1" outlineLevel="1">
      <c r="B341" s="156">
        <v>44664</v>
      </c>
      <c r="C341" s="182" t="s">
        <v>15</v>
      </c>
      <c r="D341" s="182">
        <v>240</v>
      </c>
      <c r="E341" s="183">
        <v>176</v>
      </c>
      <c r="F341" s="182">
        <v>64</v>
      </c>
      <c r="G341" s="182">
        <v>468</v>
      </c>
      <c r="H341" s="182">
        <v>379</v>
      </c>
      <c r="I341" s="184">
        <v>89</v>
      </c>
      <c r="J341" s="191">
        <f>SUM($D$8,$D$10:$D341)/(_xlfn.DAYS(B341,"10-Jun-2020")+1)</f>
        <v>149.83209509658246</v>
      </c>
      <c r="K341" s="196" t="s">
        <v>80</v>
      </c>
      <c r="L341" s="132"/>
      <c r="M341" s="133"/>
    </row>
    <row r="342" spans="2:13" s="126" customFormat="1" ht="17.850000000000001" hidden="1" customHeight="1" outlineLevel="1">
      <c r="B342" s="156">
        <v>44665</v>
      </c>
      <c r="C342" s="182" t="s">
        <v>16</v>
      </c>
      <c r="D342" s="182">
        <v>264</v>
      </c>
      <c r="E342" s="183">
        <v>182</v>
      </c>
      <c r="F342" s="182">
        <v>82</v>
      </c>
      <c r="G342" s="182">
        <v>452</v>
      </c>
      <c r="H342" s="182">
        <v>340</v>
      </c>
      <c r="I342" s="184">
        <v>112</v>
      </c>
      <c r="J342" s="191">
        <f>SUM($D$8,$D$10:$D342)/(_xlfn.DAYS(B342,"10-Jun-2020")+1)</f>
        <v>150.00148367952522</v>
      </c>
      <c r="K342" s="196" t="s">
        <v>81</v>
      </c>
      <c r="L342" s="132"/>
      <c r="M342" s="133"/>
    </row>
    <row r="343" spans="2:13" s="126" customFormat="1" ht="35.1" hidden="1" customHeight="1" outlineLevel="1">
      <c r="B343" s="156">
        <v>44666</v>
      </c>
      <c r="C343" s="182" t="s">
        <v>26</v>
      </c>
      <c r="D343" s="182">
        <v>274</v>
      </c>
      <c r="E343" s="183">
        <v>187</v>
      </c>
      <c r="F343" s="182">
        <v>87</v>
      </c>
      <c r="G343" s="182">
        <v>528</v>
      </c>
      <c r="H343" s="182">
        <v>424</v>
      </c>
      <c r="I343" s="184">
        <v>104</v>
      </c>
      <c r="J343" s="191">
        <f>SUM($D$8,$D$10:$D343)/(_xlfn.DAYS(B343,"10-Jun-2020")+1)</f>
        <v>150.18518518518519</v>
      </c>
      <c r="K343" s="196" t="s">
        <v>84</v>
      </c>
      <c r="L343" s="132"/>
      <c r="M343" s="133"/>
    </row>
    <row r="344" spans="2:13" s="126" customFormat="1" ht="17.850000000000001" hidden="1" customHeight="1" outlineLevel="1">
      <c r="B344" s="156">
        <v>44667</v>
      </c>
      <c r="C344" s="182" t="s">
        <v>18</v>
      </c>
      <c r="D344" s="182">
        <v>137</v>
      </c>
      <c r="E344" s="183">
        <v>44</v>
      </c>
      <c r="F344" s="182">
        <v>93</v>
      </c>
      <c r="G344" s="182">
        <v>187</v>
      </c>
      <c r="H344" s="182">
        <v>73</v>
      </c>
      <c r="I344" s="184">
        <v>114</v>
      </c>
      <c r="J344" s="191">
        <f>SUM($D$8,$D$10:$D344)/(_xlfn.DAYS(B344,"10-Jun-2020")+1)</f>
        <v>150.16568047337279</v>
      </c>
      <c r="K344" s="197" t="s">
        <v>82</v>
      </c>
      <c r="L344" s="132"/>
      <c r="M344" s="133"/>
    </row>
    <row r="345" spans="2:13" s="126" customFormat="1" ht="17.850000000000001" hidden="1" customHeight="1" outlineLevel="1">
      <c r="B345" s="156">
        <v>44668</v>
      </c>
      <c r="C345" s="182" t="s">
        <v>19</v>
      </c>
      <c r="D345" s="182">
        <v>91</v>
      </c>
      <c r="E345" s="183">
        <v>38</v>
      </c>
      <c r="F345" s="182">
        <v>53</v>
      </c>
      <c r="G345" s="182">
        <v>127</v>
      </c>
      <c r="H345" s="182">
        <v>65</v>
      </c>
      <c r="I345" s="184">
        <v>62</v>
      </c>
      <c r="J345" s="191">
        <f>SUM($D$8,$D$10:$D345)/(_xlfn.DAYS(B345,"10-Jun-2020")+1)</f>
        <v>150.07828655834564</v>
      </c>
      <c r="K345" s="197" t="s">
        <v>83</v>
      </c>
      <c r="L345" s="132"/>
      <c r="M345" s="133"/>
    </row>
    <row r="346" spans="2:13" s="126" customFormat="1" ht="35.1" hidden="1" customHeight="1" outlineLevel="1">
      <c r="B346" s="156">
        <v>44669</v>
      </c>
      <c r="C346" s="182" t="s">
        <v>28</v>
      </c>
      <c r="D346" s="182">
        <v>226</v>
      </c>
      <c r="E346" s="183">
        <v>72</v>
      </c>
      <c r="F346" s="182">
        <v>154</v>
      </c>
      <c r="G346" s="182">
        <v>388</v>
      </c>
      <c r="H346" s="182">
        <v>287</v>
      </c>
      <c r="I346" s="184">
        <v>101</v>
      </c>
      <c r="J346" s="191">
        <f>SUM($D$8,$D$10:$D346)/(_xlfn.DAYS(B346,"10-Jun-2020")+1)</f>
        <v>150.19026548672565</v>
      </c>
      <c r="K346" s="198" t="s">
        <v>85</v>
      </c>
      <c r="L346" s="132"/>
      <c r="M346" s="133"/>
    </row>
    <row r="347" spans="2:13" s="126" customFormat="1" ht="35.1" hidden="1" customHeight="1" outlineLevel="1">
      <c r="B347" s="156">
        <v>44670</v>
      </c>
      <c r="C347" s="182" t="s">
        <v>29</v>
      </c>
      <c r="D347" s="182">
        <v>271</v>
      </c>
      <c r="E347" s="183">
        <v>220</v>
      </c>
      <c r="F347" s="182">
        <v>51</v>
      </c>
      <c r="G347" s="182">
        <v>529</v>
      </c>
      <c r="H347" s="182">
        <v>463</v>
      </c>
      <c r="I347" s="184">
        <v>65</v>
      </c>
      <c r="J347" s="191">
        <f>SUM($D$8,$D$10:$D347)/(_xlfn.DAYS(B347,"10-Jun-2020")+1)</f>
        <v>150.3681885125184</v>
      </c>
      <c r="K347" s="198" t="s">
        <v>86</v>
      </c>
      <c r="L347" s="132"/>
      <c r="M347" s="133"/>
    </row>
    <row r="348" spans="2:13" s="126" customFormat="1" ht="17.850000000000001" hidden="1" customHeight="1" outlineLevel="1">
      <c r="B348" s="156">
        <v>44671</v>
      </c>
      <c r="C348" s="182" t="s">
        <v>15</v>
      </c>
      <c r="D348" s="182">
        <v>205</v>
      </c>
      <c r="E348" s="183">
        <v>172</v>
      </c>
      <c r="F348" s="182">
        <v>33</v>
      </c>
      <c r="G348" s="182">
        <v>380</v>
      </c>
      <c r="H348" s="182">
        <v>335</v>
      </c>
      <c r="I348" s="184">
        <v>45</v>
      </c>
      <c r="J348" s="191">
        <f>SUM($D$8,$D$10:$D348)/(_xlfn.DAYS(B348,"10-Jun-2020")+1)</f>
        <v>150.4485294117647</v>
      </c>
      <c r="K348" s="199" t="s">
        <v>87</v>
      </c>
      <c r="L348" s="132"/>
      <c r="M348" s="133"/>
    </row>
    <row r="349" spans="2:13" s="126" customFormat="1" ht="35.1" hidden="1" customHeight="1" outlineLevel="1">
      <c r="B349" s="156">
        <v>44672</v>
      </c>
      <c r="C349" s="182" t="s">
        <v>16</v>
      </c>
      <c r="D349" s="182">
        <v>246</v>
      </c>
      <c r="E349" s="183">
        <v>205</v>
      </c>
      <c r="F349" s="182">
        <v>41</v>
      </c>
      <c r="G349" s="182">
        <v>421</v>
      </c>
      <c r="H349" s="182">
        <v>366</v>
      </c>
      <c r="I349" s="184">
        <v>55</v>
      </c>
      <c r="J349" s="191">
        <f>SUM($D$8,$D$10:$D349)/(_xlfn.DAYS(B349,"10-Jun-2020")+1)</f>
        <v>150.58883994126285</v>
      </c>
      <c r="K349" s="198" t="s">
        <v>88</v>
      </c>
      <c r="L349" s="132"/>
      <c r="M349" s="133"/>
    </row>
    <row r="350" spans="2:13" s="126" customFormat="1" ht="87" hidden="1" customHeight="1" outlineLevel="1">
      <c r="B350" s="156">
        <v>44673</v>
      </c>
      <c r="C350" s="182" t="s">
        <v>26</v>
      </c>
      <c r="D350" s="182">
        <v>246</v>
      </c>
      <c r="E350" s="183">
        <v>194</v>
      </c>
      <c r="F350" s="182">
        <v>52</v>
      </c>
      <c r="G350" s="182">
        <v>450</v>
      </c>
      <c r="H350" s="182">
        <v>380</v>
      </c>
      <c r="I350" s="184">
        <v>70</v>
      </c>
      <c r="J350" s="191">
        <f>SUM($D$8,$D$10:$D350)/(_xlfn.DAYS(B350,"10-Jun-2020")+1)</f>
        <v>150.72873900293254</v>
      </c>
      <c r="K350" s="200" t="s">
        <v>90</v>
      </c>
      <c r="L350" s="132"/>
      <c r="M350" s="133"/>
    </row>
    <row r="351" spans="2:13" s="126" customFormat="1" ht="17.850000000000001" hidden="1" customHeight="1" outlineLevel="1">
      <c r="B351" s="156">
        <v>44674</v>
      </c>
      <c r="C351" s="182" t="s">
        <v>18</v>
      </c>
      <c r="D351" s="182">
        <v>118</v>
      </c>
      <c r="E351" s="183">
        <v>67</v>
      </c>
      <c r="F351" s="182">
        <v>51</v>
      </c>
      <c r="G351" s="182">
        <v>200</v>
      </c>
      <c r="H351" s="182">
        <v>105</v>
      </c>
      <c r="I351" s="184">
        <v>95</v>
      </c>
      <c r="J351" s="191">
        <f>SUM($D$8,$D$10:$D351)/(_xlfn.DAYS(B351,"10-Jun-2020")+1)</f>
        <v>150.68081991215226</v>
      </c>
      <c r="K351" s="199" t="s">
        <v>87</v>
      </c>
      <c r="L351" s="132"/>
      <c r="M351" s="133"/>
    </row>
    <row r="352" spans="2:13" s="126" customFormat="1" ht="35.1" hidden="1" customHeight="1" outlineLevel="1">
      <c r="B352" s="156">
        <v>44675</v>
      </c>
      <c r="C352" s="182" t="s">
        <v>19</v>
      </c>
      <c r="D352" s="182">
        <v>125</v>
      </c>
      <c r="E352" s="183">
        <v>54</v>
      </c>
      <c r="F352" s="182">
        <v>71</v>
      </c>
      <c r="G352" s="182">
        <v>254</v>
      </c>
      <c r="H352" s="182">
        <v>153</v>
      </c>
      <c r="I352" s="184">
        <v>101</v>
      </c>
      <c r="J352" s="191">
        <f>SUM($D$8,$D$10:$D352)/(_xlfn.DAYS(B352,"10-Jun-2020")+1)</f>
        <v>150.64327485380116</v>
      </c>
      <c r="K352" s="198" t="s">
        <v>89</v>
      </c>
      <c r="L352" s="132"/>
      <c r="M352" s="133"/>
    </row>
    <row r="353" spans="2:13" s="126" customFormat="1" ht="17.850000000000001" hidden="1" customHeight="1" outlineLevel="1">
      <c r="B353" s="156">
        <v>44676</v>
      </c>
      <c r="C353" s="182" t="s">
        <v>28</v>
      </c>
      <c r="D353" s="182">
        <v>300</v>
      </c>
      <c r="E353" s="183">
        <v>219</v>
      </c>
      <c r="F353" s="182">
        <f>D353-E353</f>
        <v>81</v>
      </c>
      <c r="G353" s="182">
        <v>540</v>
      </c>
      <c r="H353" s="182">
        <v>437</v>
      </c>
      <c r="I353" s="184">
        <f>G353-H353</f>
        <v>103</v>
      </c>
      <c r="J353" s="191">
        <f>SUM($D$8,$D$10:$D353)/(_xlfn.DAYS(B353,"10-Jun-2020")+1)</f>
        <v>150.86131386861314</v>
      </c>
      <c r="K353" s="199" t="s">
        <v>91</v>
      </c>
      <c r="L353" s="132"/>
      <c r="M353" s="133"/>
    </row>
    <row r="354" spans="2:13" s="126" customFormat="1" ht="17.850000000000001" hidden="1" customHeight="1" outlineLevel="1">
      <c r="B354" s="156">
        <v>44677</v>
      </c>
      <c r="C354" s="182" t="s">
        <v>29</v>
      </c>
      <c r="D354" s="182">
        <v>238</v>
      </c>
      <c r="E354" s="183">
        <v>164</v>
      </c>
      <c r="F354" s="182">
        <f>D354-E354</f>
        <v>74</v>
      </c>
      <c r="G354" s="182">
        <v>321</v>
      </c>
      <c r="H354" s="182">
        <v>240</v>
      </c>
      <c r="I354" s="184">
        <f>G354-H354</f>
        <v>81</v>
      </c>
      <c r="J354" s="191">
        <f>SUM($D$8,$D$10:$D354)/(_xlfn.DAYS(B354,"10-Jun-2020")+1)</f>
        <v>150.98833819241983</v>
      </c>
      <c r="K354" s="199" t="s">
        <v>59</v>
      </c>
      <c r="L354" s="132"/>
      <c r="M354" s="133"/>
    </row>
    <row r="355" spans="2:13" s="126" customFormat="1" ht="35.1" hidden="1" customHeight="1" outlineLevel="1">
      <c r="B355" s="156">
        <v>44678</v>
      </c>
      <c r="C355" s="182" t="s">
        <v>15</v>
      </c>
      <c r="D355" s="182">
        <v>240</v>
      </c>
      <c r="E355" s="183">
        <v>190</v>
      </c>
      <c r="F355" s="182">
        <f>D355-E355</f>
        <v>50</v>
      </c>
      <c r="G355" s="182">
        <v>423</v>
      </c>
      <c r="H355" s="182">
        <v>356</v>
      </c>
      <c r="I355" s="184">
        <f>G355-H355</f>
        <v>67</v>
      </c>
      <c r="J355" s="191">
        <f>SUM($D$8,$D$10:$D355)/(_xlfn.DAYS(B355,"10-Jun-2020")+1)</f>
        <v>151.11790393013101</v>
      </c>
      <c r="K355" s="198" t="s">
        <v>92</v>
      </c>
      <c r="L355" s="132"/>
      <c r="M355" s="133"/>
    </row>
    <row r="356" spans="2:13" s="126" customFormat="1" ht="35.1" hidden="1" customHeight="1" outlineLevel="1">
      <c r="B356" s="156">
        <v>44679</v>
      </c>
      <c r="C356" s="182" t="s">
        <v>16</v>
      </c>
      <c r="D356" s="182">
        <v>245</v>
      </c>
      <c r="E356" s="183">
        <v>195</v>
      </c>
      <c r="F356" s="182">
        <f>D356-E356</f>
        <v>50</v>
      </c>
      <c r="G356" s="182">
        <v>438</v>
      </c>
      <c r="H356" s="182">
        <v>372</v>
      </c>
      <c r="I356" s="184">
        <f>G356-H356</f>
        <v>66</v>
      </c>
      <c r="J356" s="191">
        <f>SUM($D$8,$D$10:$D356)/(_xlfn.DAYS(B356,"10-Jun-2020")+1)</f>
        <v>151.25436046511629</v>
      </c>
      <c r="K356" s="198" t="s">
        <v>93</v>
      </c>
      <c r="L356" s="132"/>
      <c r="M356" s="133"/>
    </row>
    <row r="357" spans="2:13" s="126" customFormat="1" ht="35.1" hidden="1" customHeight="1" outlineLevel="1">
      <c r="B357" s="156">
        <v>44680</v>
      </c>
      <c r="C357" s="182" t="s">
        <v>26</v>
      </c>
      <c r="D357" s="182">
        <v>269</v>
      </c>
      <c r="E357" s="183">
        <v>188</v>
      </c>
      <c r="F357" s="182">
        <f>D357-E357</f>
        <v>81</v>
      </c>
      <c r="G357" s="182">
        <v>540</v>
      </c>
      <c r="H357" s="182">
        <v>443</v>
      </c>
      <c r="I357" s="184">
        <f t="shared" ref="I357:I359" si="32">G357-H357</f>
        <v>97</v>
      </c>
      <c r="J357" s="191">
        <f>SUM($D$8,$D$10:$D357)/(_xlfn.DAYS(B357,"10-Jun-2020")+1)</f>
        <v>151.42525399129173</v>
      </c>
      <c r="K357" s="198" t="s">
        <v>94</v>
      </c>
      <c r="L357" s="132"/>
      <c r="M357" s="133"/>
    </row>
    <row r="358" spans="2:13" s="126" customFormat="1" ht="17.850000000000001" hidden="1" customHeight="1" outlineLevel="1">
      <c r="B358" s="156">
        <v>44681</v>
      </c>
      <c r="C358" s="182" t="s">
        <v>18</v>
      </c>
      <c r="D358" s="182">
        <v>102</v>
      </c>
      <c r="E358" s="183">
        <v>55</v>
      </c>
      <c r="F358" s="182">
        <f t="shared" ref="F358:F359" si="33">D358-E358</f>
        <v>47</v>
      </c>
      <c r="G358" s="182">
        <v>163</v>
      </c>
      <c r="H358" s="182">
        <v>96</v>
      </c>
      <c r="I358" s="184">
        <f t="shared" si="32"/>
        <v>67</v>
      </c>
      <c r="J358" s="191">
        <f>SUM($D$8,$D$10:$D358)/(_xlfn.DAYS(B358,"10-Jun-2020")+1)</f>
        <v>151.35362318840581</v>
      </c>
      <c r="K358" s="199" t="s">
        <v>95</v>
      </c>
      <c r="L358" s="132"/>
      <c r="M358" s="133"/>
    </row>
    <row r="359" spans="2:13" s="126" customFormat="1" ht="17.850000000000001" hidden="1" customHeight="1" outlineLevel="1">
      <c r="B359" s="156">
        <v>44682</v>
      </c>
      <c r="C359" s="182" t="s">
        <v>19</v>
      </c>
      <c r="D359" s="182">
        <v>80</v>
      </c>
      <c r="E359" s="183">
        <v>48</v>
      </c>
      <c r="F359" s="182">
        <f t="shared" si="33"/>
        <v>32</v>
      </c>
      <c r="G359" s="182">
        <v>126</v>
      </c>
      <c r="H359" s="182">
        <v>91</v>
      </c>
      <c r="I359" s="184">
        <f t="shared" si="32"/>
        <v>35</v>
      </c>
      <c r="J359" s="191">
        <f>SUM($D$8,$D$10:$D359)/(_xlfn.DAYS(B359,"10-Jun-2020")+1)</f>
        <v>151.25036179450072</v>
      </c>
      <c r="K359" s="199" t="s">
        <v>96</v>
      </c>
      <c r="L359" s="132"/>
      <c r="M359" s="133"/>
    </row>
    <row r="360" spans="2:13" s="126" customFormat="1" ht="17.850000000000001" hidden="1" customHeight="1" outlineLevel="1">
      <c r="B360" s="156">
        <v>44683</v>
      </c>
      <c r="C360" s="182" t="s">
        <v>28</v>
      </c>
      <c r="D360" s="182">
        <v>234</v>
      </c>
      <c r="E360" s="183">
        <v>186</v>
      </c>
      <c r="F360" s="182">
        <f t="shared" ref="F360" si="34">D360-E360</f>
        <v>48</v>
      </c>
      <c r="G360" s="182">
        <v>426</v>
      </c>
      <c r="H360" s="182">
        <v>359</v>
      </c>
      <c r="I360" s="184">
        <f t="shared" ref="I360" si="35">G360-H360</f>
        <v>67</v>
      </c>
      <c r="J360" s="191">
        <f>SUM($D$8,$D$10:$D360)/(_xlfn.DAYS(B360,"10-Jun-2020")+1)</f>
        <v>151.36994219653178</v>
      </c>
      <c r="K360" s="199" t="s">
        <v>59</v>
      </c>
      <c r="L360" s="132"/>
      <c r="M360" s="133"/>
    </row>
    <row r="361" spans="2:13" s="126" customFormat="1" ht="17.850000000000001" hidden="1" customHeight="1" outlineLevel="1">
      <c r="B361" s="156">
        <v>44684</v>
      </c>
      <c r="C361" s="182" t="s">
        <v>29</v>
      </c>
      <c r="D361" s="182">
        <v>186</v>
      </c>
      <c r="E361" s="183">
        <v>147</v>
      </c>
      <c r="F361" s="182">
        <f t="shared" ref="F361" si="36">D361-E361</f>
        <v>39</v>
      </c>
      <c r="G361" s="182">
        <v>305</v>
      </c>
      <c r="H361" s="182">
        <v>251</v>
      </c>
      <c r="I361" s="184">
        <f t="shared" ref="I361" si="37">G361-H361</f>
        <v>54</v>
      </c>
      <c r="J361" s="191">
        <f>SUM($D$8,$D$10:$D361)/(_xlfn.DAYS(B361,"10-Jun-2020")+1)</f>
        <v>151.41991341991343</v>
      </c>
      <c r="K361" s="198" t="s">
        <v>100</v>
      </c>
      <c r="L361" s="132"/>
      <c r="M361" s="133"/>
    </row>
    <row r="362" spans="2:13" s="126" customFormat="1" ht="35.1" hidden="1" customHeight="1" outlineLevel="1">
      <c r="B362" s="156">
        <v>44685</v>
      </c>
      <c r="C362" s="182" t="s">
        <v>15</v>
      </c>
      <c r="D362" s="182">
        <v>240</v>
      </c>
      <c r="E362" s="183">
        <v>186</v>
      </c>
      <c r="F362" s="182">
        <f t="shared" ref="F362:F366" si="38">D362-E362</f>
        <v>54</v>
      </c>
      <c r="G362" s="182">
        <v>452</v>
      </c>
      <c r="H362" s="182">
        <v>377</v>
      </c>
      <c r="I362" s="184">
        <f t="shared" ref="I362:I366" si="39">G362-H362</f>
        <v>75</v>
      </c>
      <c r="J362" s="191">
        <f>SUM($D$8,$D$10:$D362)/(_xlfn.DAYS(B362,"10-Jun-2020")+1)</f>
        <v>151.54755043227667</v>
      </c>
      <c r="K362" s="198" t="s">
        <v>99</v>
      </c>
      <c r="L362" s="132"/>
      <c r="M362" s="133"/>
    </row>
    <row r="363" spans="2:13" s="126" customFormat="1" ht="17.850000000000001" hidden="1" customHeight="1" outlineLevel="1">
      <c r="B363" s="156">
        <v>44686</v>
      </c>
      <c r="C363" s="182" t="s">
        <v>16</v>
      </c>
      <c r="D363" s="182">
        <v>179</v>
      </c>
      <c r="E363" s="183">
        <v>143</v>
      </c>
      <c r="F363" s="182">
        <f t="shared" si="38"/>
        <v>36</v>
      </c>
      <c r="G363" s="182">
        <v>293</v>
      </c>
      <c r="H363" s="182">
        <v>251</v>
      </c>
      <c r="I363" s="184">
        <f t="shared" si="39"/>
        <v>42</v>
      </c>
      <c r="J363" s="191">
        <f>SUM($D$8,$D$10:$D363)/(_xlfn.DAYS(B363,"10-Jun-2020")+1)</f>
        <v>151.58705035971224</v>
      </c>
      <c r="K363" s="199" t="s">
        <v>59</v>
      </c>
      <c r="L363" s="132"/>
      <c r="M363" s="133"/>
    </row>
    <row r="364" spans="2:13" s="126" customFormat="1" ht="17.850000000000001" hidden="1" customHeight="1" outlineLevel="1">
      <c r="B364" s="156">
        <v>44687</v>
      </c>
      <c r="C364" s="182" t="s">
        <v>26</v>
      </c>
      <c r="D364" s="182">
        <v>181</v>
      </c>
      <c r="E364" s="183">
        <v>151</v>
      </c>
      <c r="F364" s="182">
        <f t="shared" si="38"/>
        <v>30</v>
      </c>
      <c r="G364" s="182">
        <v>399</v>
      </c>
      <c r="H364" s="182">
        <v>353</v>
      </c>
      <c r="I364" s="184">
        <f t="shared" si="39"/>
        <v>46</v>
      </c>
      <c r="J364" s="191">
        <f>SUM($D$8,$D$10:$D364)/(_xlfn.DAYS(B364,"10-Jun-2020")+1)</f>
        <v>151.62931034482759</v>
      </c>
      <c r="K364" s="201" t="s">
        <v>59</v>
      </c>
      <c r="L364" s="132"/>
      <c r="M364" s="133"/>
    </row>
    <row r="365" spans="2:13" s="126" customFormat="1" ht="17.850000000000001" hidden="1" customHeight="1" outlineLevel="1">
      <c r="B365" s="156">
        <v>44688</v>
      </c>
      <c r="C365" s="182" t="s">
        <v>18</v>
      </c>
      <c r="D365" s="182">
        <v>91</v>
      </c>
      <c r="E365" s="183">
        <v>61</v>
      </c>
      <c r="F365" s="182">
        <f t="shared" si="38"/>
        <v>30</v>
      </c>
      <c r="G365" s="182">
        <v>171</v>
      </c>
      <c r="H365" s="182">
        <v>134</v>
      </c>
      <c r="I365" s="184">
        <f t="shared" si="39"/>
        <v>37</v>
      </c>
      <c r="J365" s="191">
        <f>SUM($D$8,$D$10:$D365)/(_xlfn.DAYS(B365,"10-Jun-2020")+1)</f>
        <v>151.54232424677187</v>
      </c>
      <c r="K365" s="201" t="s">
        <v>59</v>
      </c>
      <c r="L365" s="132"/>
      <c r="M365" s="133"/>
    </row>
    <row r="366" spans="2:13" s="126" customFormat="1" ht="17.850000000000001" hidden="1" customHeight="1" outlineLevel="1">
      <c r="B366" s="156">
        <v>44689</v>
      </c>
      <c r="C366" s="182" t="s">
        <v>19</v>
      </c>
      <c r="D366" s="182">
        <v>63</v>
      </c>
      <c r="E366" s="183">
        <v>34</v>
      </c>
      <c r="F366" s="182">
        <f t="shared" si="38"/>
        <v>29</v>
      </c>
      <c r="G366" s="182">
        <v>78</v>
      </c>
      <c r="H366" s="182">
        <v>46</v>
      </c>
      <c r="I366" s="184">
        <f t="shared" si="39"/>
        <v>32</v>
      </c>
      <c r="J366" s="191">
        <f>SUM($D$8,$D$10:$D366)/(_xlfn.DAYS(B366,"10-Jun-2020")+1)</f>
        <v>151.41547277936962</v>
      </c>
      <c r="K366" s="201" t="s">
        <v>59</v>
      </c>
      <c r="L366" s="132"/>
      <c r="M366" s="133"/>
    </row>
    <row r="367" spans="2:13" s="126" customFormat="1" ht="35.1" hidden="1" customHeight="1" outlineLevel="1">
      <c r="B367" s="156">
        <v>44690</v>
      </c>
      <c r="C367" s="182" t="s">
        <v>28</v>
      </c>
      <c r="D367" s="182">
        <v>228</v>
      </c>
      <c r="E367" s="183">
        <v>183</v>
      </c>
      <c r="F367" s="182">
        <f t="shared" ref="F367" si="40">D367-E367</f>
        <v>45</v>
      </c>
      <c r="G367" s="182">
        <v>469</v>
      </c>
      <c r="H367" s="182">
        <v>396</v>
      </c>
      <c r="I367" s="184">
        <f t="shared" ref="I367" si="41">G367-H367</f>
        <v>73</v>
      </c>
      <c r="J367" s="191">
        <f>SUM($D$8,$D$10:$D367)/(_xlfn.DAYS(B367,"10-Jun-2020")+1)</f>
        <v>151.5250357653791</v>
      </c>
      <c r="K367" s="198" t="s">
        <v>97</v>
      </c>
      <c r="L367" s="132"/>
      <c r="M367" s="133"/>
    </row>
    <row r="368" spans="2:13" s="126" customFormat="1" ht="35.1" hidden="1" customHeight="1" outlineLevel="1">
      <c r="B368" s="156">
        <v>44691</v>
      </c>
      <c r="C368" s="182" t="s">
        <v>29</v>
      </c>
      <c r="D368" s="182">
        <v>280</v>
      </c>
      <c r="E368" s="183">
        <v>222</v>
      </c>
      <c r="F368" s="182">
        <f t="shared" ref="F368" si="42">D368-E368</f>
        <v>58</v>
      </c>
      <c r="G368" s="182">
        <v>531</v>
      </c>
      <c r="H368" s="182">
        <v>452</v>
      </c>
      <c r="I368" s="184">
        <f t="shared" ref="I368" si="43">G368-H368</f>
        <v>79</v>
      </c>
      <c r="J368" s="191">
        <f>SUM($D$8,$D$10:$D368)/(_xlfn.DAYS(B368,"10-Jun-2020")+1)</f>
        <v>151.70857142857142</v>
      </c>
      <c r="K368" s="198" t="s">
        <v>98</v>
      </c>
      <c r="L368" s="132"/>
      <c r="M368" s="133"/>
    </row>
    <row r="369" spans="2:13" s="126" customFormat="1" ht="35.1" hidden="1" customHeight="1" outlineLevel="1">
      <c r="B369" s="156">
        <v>44692</v>
      </c>
      <c r="C369" s="182" t="s">
        <v>15</v>
      </c>
      <c r="D369" s="182">
        <v>231</v>
      </c>
      <c r="E369" s="183">
        <v>189</v>
      </c>
      <c r="F369" s="182">
        <f t="shared" ref="F369" si="44">D369-E369</f>
        <v>42</v>
      </c>
      <c r="G369" s="182">
        <v>432</v>
      </c>
      <c r="H369" s="182">
        <v>374</v>
      </c>
      <c r="I369" s="184">
        <f t="shared" ref="I369" si="45">G369-H369</f>
        <v>58</v>
      </c>
      <c r="J369" s="191">
        <f>SUM($D$8,$D$10:$D369)/(_xlfn.DAYS(B369,"10-Jun-2020")+1)</f>
        <v>151.82168330955778</v>
      </c>
      <c r="K369" s="198" t="s">
        <v>101</v>
      </c>
      <c r="L369" s="132"/>
      <c r="M369" s="133"/>
    </row>
    <row r="370" spans="2:13" s="126" customFormat="1" ht="17.850000000000001" hidden="1" customHeight="1" outlineLevel="1">
      <c r="B370" s="156">
        <v>44693</v>
      </c>
      <c r="C370" s="182" t="s">
        <v>16</v>
      </c>
      <c r="D370" s="182">
        <v>224</v>
      </c>
      <c r="E370" s="183">
        <v>186</v>
      </c>
      <c r="F370" s="182">
        <f t="shared" ref="F370" si="46">D370-E370</f>
        <v>38</v>
      </c>
      <c r="G370" s="182">
        <v>452</v>
      </c>
      <c r="H370" s="182">
        <v>407</v>
      </c>
      <c r="I370" s="184">
        <f t="shared" ref="I370" si="47">G370-H370</f>
        <v>45</v>
      </c>
      <c r="J370" s="191">
        <f>SUM($D$8,$D$10:$D370)/(_xlfn.DAYS(B370,"10-Jun-2020")+1)</f>
        <v>151.92450142450141</v>
      </c>
      <c r="K370" s="199" t="s">
        <v>102</v>
      </c>
      <c r="L370" s="132"/>
      <c r="M370" s="133"/>
    </row>
    <row r="371" spans="2:13" s="126" customFormat="1" ht="17.850000000000001" hidden="1" customHeight="1" outlineLevel="1">
      <c r="B371" s="156">
        <v>44694</v>
      </c>
      <c r="C371" s="182" t="s">
        <v>26</v>
      </c>
      <c r="D371" s="182">
        <v>236</v>
      </c>
      <c r="E371" s="183">
        <v>174</v>
      </c>
      <c r="F371" s="182">
        <f t="shared" ref="F371:F373" si="48">D371-E371</f>
        <v>62</v>
      </c>
      <c r="G371" s="182">
        <v>435</v>
      </c>
      <c r="H371" s="182">
        <v>339</v>
      </c>
      <c r="I371" s="184">
        <f t="shared" ref="I371:I373" si="49">G371-H371</f>
        <v>96</v>
      </c>
      <c r="J371" s="191">
        <f>SUM($D$8,$D$10:$D371)/(_xlfn.DAYS(B371,"10-Jun-2020")+1)</f>
        <v>152.04409672830727</v>
      </c>
      <c r="K371" s="198" t="s">
        <v>103</v>
      </c>
      <c r="L371" s="132"/>
      <c r="M371" s="133"/>
    </row>
    <row r="372" spans="2:13" s="126" customFormat="1" ht="17.850000000000001" hidden="1" customHeight="1" outlineLevel="1">
      <c r="B372" s="156">
        <v>44695</v>
      </c>
      <c r="C372" s="182" t="s">
        <v>18</v>
      </c>
      <c r="D372" s="182">
        <v>96</v>
      </c>
      <c r="E372" s="183">
        <v>50</v>
      </c>
      <c r="F372" s="182">
        <f t="shared" si="48"/>
        <v>46</v>
      </c>
      <c r="G372" s="182">
        <v>166</v>
      </c>
      <c r="H372" s="182">
        <v>98</v>
      </c>
      <c r="I372" s="184">
        <f t="shared" si="49"/>
        <v>68</v>
      </c>
      <c r="J372" s="191">
        <f>SUM($D$8,$D$10:$D372)/(_xlfn.DAYS(B372,"10-Jun-2020")+1)</f>
        <v>151.96448863636363</v>
      </c>
      <c r="K372" s="199" t="s">
        <v>59</v>
      </c>
      <c r="L372" s="132"/>
      <c r="M372" s="133"/>
    </row>
    <row r="373" spans="2:13" s="126" customFormat="1" ht="17.850000000000001" hidden="1" customHeight="1" outlineLevel="1">
      <c r="B373" s="156">
        <v>44696</v>
      </c>
      <c r="C373" s="182" t="s">
        <v>19</v>
      </c>
      <c r="D373" s="182">
        <v>64</v>
      </c>
      <c r="E373" s="183">
        <v>32</v>
      </c>
      <c r="F373" s="182">
        <f t="shared" si="48"/>
        <v>32</v>
      </c>
      <c r="G373" s="182">
        <v>103</v>
      </c>
      <c r="H373" s="182">
        <v>56</v>
      </c>
      <c r="I373" s="184">
        <f t="shared" si="49"/>
        <v>47</v>
      </c>
      <c r="J373" s="191">
        <f>SUM($D$8,$D$10:$D373)/(_xlfn.DAYS(B373,"10-Jun-2020")+1)</f>
        <v>151.83971631205674</v>
      </c>
      <c r="K373" s="199" t="s">
        <v>59</v>
      </c>
      <c r="L373" s="132"/>
      <c r="M373" s="133"/>
    </row>
    <row r="374" spans="2:13" s="126" customFormat="1" ht="35.1" hidden="1" customHeight="1" outlineLevel="1">
      <c r="B374" s="156">
        <v>44697</v>
      </c>
      <c r="C374" s="182" t="s">
        <v>28</v>
      </c>
      <c r="D374" s="182">
        <v>218</v>
      </c>
      <c r="E374" s="183">
        <v>184</v>
      </c>
      <c r="F374" s="182">
        <f t="shared" ref="F374" si="50">D374-E374</f>
        <v>34</v>
      </c>
      <c r="G374" s="182">
        <v>429</v>
      </c>
      <c r="H374" s="182">
        <v>387</v>
      </c>
      <c r="I374" s="184">
        <f t="shared" ref="I374" si="51">G374-H374</f>
        <v>42</v>
      </c>
      <c r="J374" s="191">
        <f>SUM($D$8,$D$10:$D374)/(_xlfn.DAYS(B374,"10-Jun-2020")+1)</f>
        <v>151.93342776203966</v>
      </c>
      <c r="K374" s="198" t="s">
        <v>104</v>
      </c>
      <c r="L374" s="132"/>
      <c r="M374" s="133"/>
    </row>
    <row r="375" spans="2:13" s="126" customFormat="1" ht="17.850000000000001" hidden="1" customHeight="1" outlineLevel="1">
      <c r="B375" s="156">
        <v>44698</v>
      </c>
      <c r="C375" s="182" t="s">
        <v>29</v>
      </c>
      <c r="D375" s="182">
        <v>206</v>
      </c>
      <c r="E375" s="183">
        <v>169</v>
      </c>
      <c r="F375" s="182">
        <f t="shared" ref="F375" si="52">D375-E375</f>
        <v>37</v>
      </c>
      <c r="G375" s="182">
        <v>412</v>
      </c>
      <c r="H375" s="182">
        <v>363</v>
      </c>
      <c r="I375" s="184">
        <f t="shared" ref="I375" si="53">G375-H375</f>
        <v>49</v>
      </c>
      <c r="J375" s="191">
        <f>SUM($D$8,$D$10:$D375)/(_xlfn.DAYS(B375,"10-Jun-2020")+1)</f>
        <v>152.009900990099</v>
      </c>
      <c r="K375" s="199" t="s">
        <v>105</v>
      </c>
      <c r="L375" s="132"/>
      <c r="M375" s="133"/>
    </row>
    <row r="376" spans="2:13" s="126" customFormat="1" ht="35.1" hidden="1" customHeight="1" outlineLevel="1">
      <c r="B376" s="156">
        <v>44699</v>
      </c>
      <c r="C376" s="182" t="s">
        <v>15</v>
      </c>
      <c r="D376" s="182">
        <v>285</v>
      </c>
      <c r="E376" s="183">
        <v>247</v>
      </c>
      <c r="F376" s="182">
        <f t="shared" ref="F376" si="54">D376-E376</f>
        <v>38</v>
      </c>
      <c r="G376" s="182">
        <v>555</v>
      </c>
      <c r="H376" s="182">
        <v>501</v>
      </c>
      <c r="I376" s="184">
        <f t="shared" ref="I376" si="55">G376-H376</f>
        <v>54</v>
      </c>
      <c r="J376" s="191">
        <f>SUM($D$8,$D$10:$D376)/(_xlfn.DAYS(B376,"10-Jun-2020")+1)</f>
        <v>152.19774011299435</v>
      </c>
      <c r="K376" s="198" t="s">
        <v>106</v>
      </c>
      <c r="L376" s="132"/>
      <c r="M376" s="133"/>
    </row>
    <row r="377" spans="2:13" s="126" customFormat="1" ht="17.850000000000001" hidden="1" customHeight="1" outlineLevel="1">
      <c r="B377" s="156">
        <v>44700</v>
      </c>
      <c r="C377" s="182" t="s">
        <v>16</v>
      </c>
      <c r="D377" s="182">
        <v>210</v>
      </c>
      <c r="E377" s="183">
        <v>167</v>
      </c>
      <c r="F377" s="182">
        <f t="shared" ref="F377" si="56">D377-E377</f>
        <v>43</v>
      </c>
      <c r="G377" s="182">
        <v>384</v>
      </c>
      <c r="H377" s="182">
        <v>328</v>
      </c>
      <c r="I377" s="184">
        <f t="shared" ref="I377" si="57">G377-H377</f>
        <v>56</v>
      </c>
      <c r="J377" s="191">
        <f>SUM($D$8,$D$10:$D377)/(_xlfn.DAYS(B377,"10-Jun-2020")+1)</f>
        <v>152.27926657263751</v>
      </c>
      <c r="K377" s="199" t="s">
        <v>107</v>
      </c>
      <c r="L377" s="132"/>
      <c r="M377" s="133"/>
    </row>
    <row r="378" spans="2:13" s="126" customFormat="1" ht="17.850000000000001" hidden="1" customHeight="1" outlineLevel="1">
      <c r="B378" s="156">
        <v>44701</v>
      </c>
      <c r="C378" s="182" t="s">
        <v>26</v>
      </c>
      <c r="D378" s="182">
        <v>372</v>
      </c>
      <c r="E378" s="183">
        <v>342</v>
      </c>
      <c r="F378" s="182">
        <f t="shared" ref="F378:F381" si="58">D378-E378</f>
        <v>30</v>
      </c>
      <c r="G378" s="182">
        <v>550</v>
      </c>
      <c r="H378" s="182">
        <v>506</v>
      </c>
      <c r="I378" s="184">
        <f t="shared" ref="I378:I381" si="59">G378-H378</f>
        <v>44</v>
      </c>
      <c r="J378" s="191">
        <f>SUM($D$8,$D$10:$D378)/(_xlfn.DAYS(B378,"10-Jun-2020")+1)</f>
        <v>152.58873239436619</v>
      </c>
      <c r="K378" s="199" t="s">
        <v>107</v>
      </c>
      <c r="L378" s="132"/>
      <c r="M378" s="133"/>
    </row>
    <row r="379" spans="2:13" s="126" customFormat="1" ht="17.850000000000001" hidden="1" customHeight="1" outlineLevel="1">
      <c r="B379" s="156">
        <v>44702</v>
      </c>
      <c r="C379" s="182" t="s">
        <v>18</v>
      </c>
      <c r="D379" s="182">
        <v>249</v>
      </c>
      <c r="E379" s="183">
        <v>226</v>
      </c>
      <c r="F379" s="182">
        <f t="shared" si="58"/>
        <v>23</v>
      </c>
      <c r="G379" s="182">
        <v>297</v>
      </c>
      <c r="H379" s="182">
        <v>262</v>
      </c>
      <c r="I379" s="184">
        <f t="shared" si="59"/>
        <v>35</v>
      </c>
      <c r="J379" s="191">
        <f>SUM($D$8,$D$10:$D379)/(_xlfn.DAYS(B379,"10-Jun-2020")+1)</f>
        <v>152.72433192686358</v>
      </c>
      <c r="K379" s="199" t="s">
        <v>107</v>
      </c>
      <c r="L379" s="132"/>
      <c r="M379" s="133"/>
    </row>
    <row r="380" spans="2:13" s="126" customFormat="1" ht="17.850000000000001" hidden="1" customHeight="1" outlineLevel="1">
      <c r="B380" s="156">
        <v>44703</v>
      </c>
      <c r="C380" s="182" t="s">
        <v>19</v>
      </c>
      <c r="D380" s="182">
        <v>67</v>
      </c>
      <c r="E380" s="183">
        <v>42</v>
      </c>
      <c r="F380" s="182">
        <f t="shared" si="58"/>
        <v>25</v>
      </c>
      <c r="G380" s="182">
        <v>105</v>
      </c>
      <c r="H380" s="182">
        <v>76</v>
      </c>
      <c r="I380" s="184">
        <f t="shared" si="59"/>
        <v>29</v>
      </c>
      <c r="J380" s="191">
        <f>SUM($D$8,$D$10:$D380)/(_xlfn.DAYS(B380,"10-Jun-2020")+1)</f>
        <v>152.60393258426967</v>
      </c>
      <c r="K380" s="199" t="s">
        <v>107</v>
      </c>
      <c r="L380" s="132"/>
      <c r="M380" s="133"/>
    </row>
    <row r="381" spans="2:13" s="126" customFormat="1" ht="35.1" hidden="1" customHeight="1" outlineLevel="1">
      <c r="B381" s="156">
        <v>44704</v>
      </c>
      <c r="C381" s="182" t="s">
        <v>28</v>
      </c>
      <c r="D381" s="182">
        <v>184</v>
      </c>
      <c r="E381" s="183">
        <v>143</v>
      </c>
      <c r="F381" s="182">
        <f t="shared" si="58"/>
        <v>41</v>
      </c>
      <c r="G381" s="182">
        <v>315</v>
      </c>
      <c r="H381" s="182">
        <v>241</v>
      </c>
      <c r="I381" s="184">
        <f t="shared" si="59"/>
        <v>74</v>
      </c>
      <c r="J381" s="191">
        <f>SUM($D$8,$D$10:$D381)/(_xlfn.DAYS(B381,"10-Jun-2020")+1)</f>
        <v>152.64796633941094</v>
      </c>
      <c r="K381" s="198" t="s">
        <v>108</v>
      </c>
      <c r="L381" s="132"/>
      <c r="M381" s="133"/>
    </row>
    <row r="382" spans="2:13" s="126" customFormat="1" ht="17.850000000000001" hidden="1" customHeight="1" outlineLevel="1">
      <c r="B382" s="156">
        <v>44705</v>
      </c>
      <c r="C382" s="182" t="s">
        <v>29</v>
      </c>
      <c r="D382" s="182">
        <v>244</v>
      </c>
      <c r="E382" s="183">
        <v>187</v>
      </c>
      <c r="F382" s="182">
        <f t="shared" ref="F382" si="60">D382-E382</f>
        <v>57</v>
      </c>
      <c r="G382" s="182">
        <v>420</v>
      </c>
      <c r="H382" s="182">
        <v>343</v>
      </c>
      <c r="I382" s="184">
        <f t="shared" ref="I382" si="61">G382-H382</f>
        <v>77</v>
      </c>
      <c r="J382" s="191">
        <f>SUM($D$8,$D$10:$D382)/(_xlfn.DAYS(B382,"10-Jun-2020")+1)</f>
        <v>152.77591036414566</v>
      </c>
      <c r="K382" s="199" t="s">
        <v>109</v>
      </c>
      <c r="L382" s="132"/>
      <c r="M382" s="133"/>
    </row>
    <row r="383" spans="2:13" s="126" customFormat="1" ht="17.850000000000001" hidden="1" customHeight="1" outlineLevel="1">
      <c r="B383" s="156">
        <v>44706</v>
      </c>
      <c r="C383" s="182" t="s">
        <v>15</v>
      </c>
      <c r="D383" s="182">
        <v>212</v>
      </c>
      <c r="E383" s="183">
        <v>177</v>
      </c>
      <c r="F383" s="182">
        <f t="shared" ref="F383" si="62">D383-E383</f>
        <v>35</v>
      </c>
      <c r="G383" s="182">
        <v>347</v>
      </c>
      <c r="H383" s="182">
        <v>294</v>
      </c>
      <c r="I383" s="184">
        <f t="shared" ref="I383" si="63">G383-H383</f>
        <v>53</v>
      </c>
      <c r="J383" s="191">
        <f>SUM($D$8,$D$10:$D383)/(_xlfn.DAYS(B383,"10-Jun-2020")+1)</f>
        <v>152.85874125874125</v>
      </c>
      <c r="K383" s="199" t="s">
        <v>109</v>
      </c>
      <c r="L383" s="132"/>
      <c r="M383" s="133"/>
    </row>
    <row r="384" spans="2:13" s="126" customFormat="1" ht="17.850000000000001" hidden="1" customHeight="1" outlineLevel="1">
      <c r="B384" s="156">
        <v>44707</v>
      </c>
      <c r="C384" s="182" t="s">
        <v>16</v>
      </c>
      <c r="D384" s="182">
        <v>166</v>
      </c>
      <c r="E384" s="183">
        <v>125</v>
      </c>
      <c r="F384" s="182">
        <f t="shared" ref="F384" si="64">D384-E384</f>
        <v>41</v>
      </c>
      <c r="G384" s="182">
        <v>272</v>
      </c>
      <c r="H384" s="182">
        <v>221</v>
      </c>
      <c r="I384" s="184">
        <f t="shared" ref="I384" si="65">G384-H384</f>
        <v>51</v>
      </c>
      <c r="J384" s="191">
        <f>SUM($D$8,$D$10:$D384)/(_xlfn.DAYS(B384,"10-Jun-2020")+1)</f>
        <v>152.87709497206703</v>
      </c>
      <c r="K384" s="198" t="s">
        <v>110</v>
      </c>
      <c r="L384" s="132"/>
      <c r="M384" s="133"/>
    </row>
    <row r="385" spans="2:13" s="126" customFormat="1" ht="17.850000000000001" hidden="1" customHeight="1" outlineLevel="1">
      <c r="B385" s="156">
        <v>44708</v>
      </c>
      <c r="C385" s="182" t="s">
        <v>26</v>
      </c>
      <c r="D385" s="182">
        <v>207</v>
      </c>
      <c r="E385" s="183">
        <v>155</v>
      </c>
      <c r="F385" s="182">
        <f t="shared" ref="F385:F387" si="66">D385-E385</f>
        <v>52</v>
      </c>
      <c r="G385" s="182">
        <v>367</v>
      </c>
      <c r="H385" s="182">
        <v>300</v>
      </c>
      <c r="I385" s="184">
        <f t="shared" ref="I385:I387" si="67">G385-H385</f>
        <v>67</v>
      </c>
      <c r="J385" s="191">
        <f>SUM($D$8,$D$10:$D385)/(_xlfn.DAYS(B385,"10-Jun-2020")+1)</f>
        <v>152.95258019525801</v>
      </c>
      <c r="K385" s="199" t="s">
        <v>111</v>
      </c>
      <c r="L385" s="132"/>
      <c r="M385" s="133"/>
    </row>
    <row r="386" spans="2:13" s="126" customFormat="1" ht="17.850000000000001" hidden="1" customHeight="1" outlineLevel="1">
      <c r="B386" s="156">
        <v>44709</v>
      </c>
      <c r="C386" s="182" t="s">
        <v>18</v>
      </c>
      <c r="D386" s="182">
        <v>65</v>
      </c>
      <c r="E386" s="183">
        <v>35</v>
      </c>
      <c r="F386" s="182">
        <f t="shared" si="66"/>
        <v>30</v>
      </c>
      <c r="G386" s="182">
        <v>92</v>
      </c>
      <c r="H386" s="182">
        <v>60</v>
      </c>
      <c r="I386" s="184">
        <f t="shared" si="67"/>
        <v>32</v>
      </c>
      <c r="J386" s="191">
        <f>SUM($D$8,$D$10:$D386)/(_xlfn.DAYS(B386,"10-Jun-2020")+1)</f>
        <v>152.8300835654596</v>
      </c>
      <c r="K386" s="199" t="s">
        <v>111</v>
      </c>
      <c r="L386" s="132"/>
      <c r="M386" s="133"/>
    </row>
    <row r="387" spans="2:13" s="126" customFormat="1" ht="17.850000000000001" hidden="1" customHeight="1" outlineLevel="1">
      <c r="B387" s="156">
        <v>44710</v>
      </c>
      <c r="C387" s="182" t="s">
        <v>19</v>
      </c>
      <c r="D387" s="182">
        <v>56</v>
      </c>
      <c r="E387" s="183">
        <v>35</v>
      </c>
      <c r="F387" s="182">
        <f t="shared" si="66"/>
        <v>21</v>
      </c>
      <c r="G387" s="182">
        <v>73</v>
      </c>
      <c r="H387" s="182">
        <v>45</v>
      </c>
      <c r="I387" s="184">
        <f t="shared" si="67"/>
        <v>28</v>
      </c>
      <c r="J387" s="191">
        <f>SUM($D$8,$D$10:$D387)/(_xlfn.DAYS(B387,"10-Jun-2020")+1)</f>
        <v>152.69541029207232</v>
      </c>
      <c r="K387" s="199" t="s">
        <v>111</v>
      </c>
      <c r="L387" s="132"/>
      <c r="M387" s="133"/>
    </row>
    <row r="388" spans="2:13" s="126" customFormat="1" ht="35.1" hidden="1" customHeight="1" outlineLevel="1">
      <c r="B388" s="156">
        <v>44711</v>
      </c>
      <c r="C388" s="182" t="s">
        <v>28</v>
      </c>
      <c r="D388" s="182">
        <v>217</v>
      </c>
      <c r="E388" s="183">
        <v>176</v>
      </c>
      <c r="F388" s="182">
        <f t="shared" ref="F388" si="68">D388-E388</f>
        <v>41</v>
      </c>
      <c r="G388" s="182">
        <v>485</v>
      </c>
      <c r="H388" s="182">
        <v>432</v>
      </c>
      <c r="I388" s="184">
        <f t="shared" ref="I388" si="69">G388-H388</f>
        <v>53</v>
      </c>
      <c r="J388" s="191">
        <f>SUM($D$8,$D$10:$D388)/(_xlfn.DAYS(B388,"10-Jun-2020")+1)</f>
        <v>152.78472222222223</v>
      </c>
      <c r="K388" s="198" t="s">
        <v>112</v>
      </c>
      <c r="L388" s="132"/>
      <c r="M388" s="133"/>
    </row>
    <row r="389" spans="2:13" s="126" customFormat="1" ht="17.850000000000001" hidden="1" customHeight="1" outlineLevel="1">
      <c r="B389" s="156">
        <v>44712</v>
      </c>
      <c r="C389" s="182" t="s">
        <v>29</v>
      </c>
      <c r="D389" s="182">
        <v>251</v>
      </c>
      <c r="E389" s="183">
        <v>189</v>
      </c>
      <c r="F389" s="182">
        <f t="shared" ref="F389:F390" si="70">D389-E389</f>
        <v>62</v>
      </c>
      <c r="G389" s="182">
        <v>558</v>
      </c>
      <c r="H389" s="182">
        <v>471</v>
      </c>
      <c r="I389" s="184">
        <f t="shared" ref="I389:I390" si="71">G389-H389</f>
        <v>87</v>
      </c>
      <c r="J389" s="191">
        <f>SUM($D$8,$D$10:$D389)/(_xlfn.DAYS(B389,"10-Jun-2020")+1)</f>
        <v>152.92094313453538</v>
      </c>
      <c r="K389" s="199" t="s">
        <v>113</v>
      </c>
      <c r="L389" s="132"/>
      <c r="M389" s="133"/>
    </row>
    <row r="390" spans="2:13" s="126" customFormat="1" ht="17.850000000000001" hidden="1" customHeight="1" outlineLevel="1">
      <c r="B390" s="156">
        <v>44713</v>
      </c>
      <c r="C390" s="182" t="s">
        <v>15</v>
      </c>
      <c r="D390" s="182">
        <v>168</v>
      </c>
      <c r="E390" s="183">
        <v>126</v>
      </c>
      <c r="F390" s="182">
        <f t="shared" si="70"/>
        <v>42</v>
      </c>
      <c r="G390" s="182">
        <v>329</v>
      </c>
      <c r="H390" s="182">
        <v>274</v>
      </c>
      <c r="I390" s="184">
        <f t="shared" si="71"/>
        <v>55</v>
      </c>
      <c r="J390" s="191">
        <f>SUM($D$8,$D$10:$D390)/(_xlfn.DAYS(B390,"10-Jun-2020")+1)</f>
        <v>152.94182825484765</v>
      </c>
      <c r="K390" s="199" t="s">
        <v>59</v>
      </c>
      <c r="L390" s="132"/>
      <c r="M390" s="133"/>
    </row>
    <row r="391" spans="2:13" s="126" customFormat="1" ht="17.850000000000001" hidden="1" customHeight="1" outlineLevel="1">
      <c r="B391" s="156">
        <v>44714</v>
      </c>
      <c r="C391" s="182" t="s">
        <v>16</v>
      </c>
      <c r="D391" s="182">
        <v>178</v>
      </c>
      <c r="E391" s="183">
        <v>146</v>
      </c>
      <c r="F391" s="182">
        <f t="shared" ref="F391" si="72">D391-E391</f>
        <v>32</v>
      </c>
      <c r="G391" s="182">
        <v>277</v>
      </c>
      <c r="H391" s="182">
        <v>240</v>
      </c>
      <c r="I391" s="184">
        <f t="shared" ref="I391" si="73">G391-H391</f>
        <v>37</v>
      </c>
      <c r="J391" s="191">
        <f>SUM($D$8,$D$10:$D391)/(_xlfn.DAYS(B391,"10-Jun-2020")+1)</f>
        <v>152.97648686030428</v>
      </c>
      <c r="K391" s="199" t="s">
        <v>59</v>
      </c>
      <c r="L391" s="132"/>
      <c r="M391" s="133"/>
    </row>
    <row r="392" spans="2:13" s="126" customFormat="1" ht="35.1" hidden="1" customHeight="1" outlineLevel="1">
      <c r="B392" s="156">
        <v>44715</v>
      </c>
      <c r="C392" s="182" t="s">
        <v>26</v>
      </c>
      <c r="D392" s="182">
        <v>178</v>
      </c>
      <c r="E392" s="183">
        <v>137</v>
      </c>
      <c r="F392" s="182">
        <f t="shared" ref="F392:F395" si="74">D392-E392</f>
        <v>41</v>
      </c>
      <c r="G392" s="182">
        <v>331</v>
      </c>
      <c r="H392" s="182">
        <v>270</v>
      </c>
      <c r="I392" s="184">
        <f t="shared" ref="I392:I395" si="75">G392-H392</f>
        <v>61</v>
      </c>
      <c r="J392" s="191">
        <f>SUM($D$8,$D$10:$D392)/(_xlfn.DAYS(B392,"10-Jun-2020")+1)</f>
        <v>153.01104972375691</v>
      </c>
      <c r="K392" s="198" t="s">
        <v>114</v>
      </c>
      <c r="L392" s="132"/>
      <c r="M392" s="133"/>
    </row>
    <row r="393" spans="2:13" s="126" customFormat="1" ht="17.850000000000001" hidden="1" customHeight="1" outlineLevel="1">
      <c r="B393" s="156">
        <v>44716</v>
      </c>
      <c r="C393" s="182" t="s">
        <v>18</v>
      </c>
      <c r="D393" s="182">
        <v>71</v>
      </c>
      <c r="E393" s="183">
        <v>45</v>
      </c>
      <c r="F393" s="182">
        <f t="shared" si="74"/>
        <v>26</v>
      </c>
      <c r="G393" s="182">
        <v>104</v>
      </c>
      <c r="H393" s="182">
        <v>65</v>
      </c>
      <c r="I393" s="184">
        <f t="shared" si="75"/>
        <v>39</v>
      </c>
      <c r="J393" s="191">
        <f>SUM($D$8,$D$10:$D393)/(_xlfn.DAYS(B393,"10-Jun-2020")+1)</f>
        <v>152.89793103448275</v>
      </c>
      <c r="K393" s="199" t="s">
        <v>59</v>
      </c>
      <c r="L393" s="132"/>
      <c r="M393" s="133"/>
    </row>
    <row r="394" spans="2:13" s="126" customFormat="1" ht="17.850000000000001" hidden="1" customHeight="1" outlineLevel="1">
      <c r="B394" s="156">
        <v>44717</v>
      </c>
      <c r="C394" s="182" t="s">
        <v>19</v>
      </c>
      <c r="D394" s="182">
        <v>54</v>
      </c>
      <c r="E394" s="183">
        <v>36</v>
      </c>
      <c r="F394" s="182">
        <f t="shared" si="74"/>
        <v>18</v>
      </c>
      <c r="G394" s="182">
        <v>92</v>
      </c>
      <c r="H394" s="182">
        <v>66</v>
      </c>
      <c r="I394" s="184">
        <f t="shared" si="75"/>
        <v>26</v>
      </c>
      <c r="J394" s="191">
        <f>SUM($D$8,$D$10:$D394)/(_xlfn.DAYS(B394,"10-Jun-2020")+1)</f>
        <v>152.7617079889807</v>
      </c>
      <c r="K394" s="199" t="s">
        <v>59</v>
      </c>
      <c r="L394" s="132"/>
      <c r="M394" s="133"/>
    </row>
    <row r="395" spans="2:13" s="126" customFormat="1" ht="17.850000000000001" hidden="1" customHeight="1" outlineLevel="1">
      <c r="B395" s="156">
        <v>44718</v>
      </c>
      <c r="C395" s="182" t="s">
        <v>28</v>
      </c>
      <c r="D395" s="182">
        <v>112</v>
      </c>
      <c r="E395" s="182">
        <v>84</v>
      </c>
      <c r="F395" s="182">
        <f t="shared" si="74"/>
        <v>28</v>
      </c>
      <c r="G395" s="182">
        <v>201</v>
      </c>
      <c r="H395" s="182">
        <v>168</v>
      </c>
      <c r="I395" s="184">
        <f t="shared" si="75"/>
        <v>33</v>
      </c>
      <c r="J395" s="191">
        <f>SUM($D$8,$D$10:$D395)/(_xlfn.DAYS(B395,"10-Jun-2020")+1)</f>
        <v>152.70563961485558</v>
      </c>
      <c r="K395" s="199" t="s">
        <v>59</v>
      </c>
      <c r="L395" s="132"/>
      <c r="M395" s="133"/>
    </row>
    <row r="396" spans="2:13" s="126" customFormat="1" ht="17.850000000000001" hidden="1" customHeight="1" outlineLevel="1">
      <c r="B396" s="156">
        <v>44719</v>
      </c>
      <c r="C396" s="182" t="s">
        <v>29</v>
      </c>
      <c r="D396" s="182">
        <v>210</v>
      </c>
      <c r="E396" s="182">
        <v>173</v>
      </c>
      <c r="F396" s="182">
        <f t="shared" ref="F396" si="76">D396-E396</f>
        <v>37</v>
      </c>
      <c r="G396" s="182">
        <v>428</v>
      </c>
      <c r="H396" s="182">
        <v>379</v>
      </c>
      <c r="I396" s="184">
        <f t="shared" ref="I396" si="77">G396-H396</f>
        <v>49</v>
      </c>
      <c r="J396" s="191">
        <f>SUM($D$8,$D$10:$D396)/(_xlfn.DAYS(B396,"10-Jun-2020")+1)</f>
        <v>152.78434065934067</v>
      </c>
      <c r="K396" s="199" t="s">
        <v>59</v>
      </c>
      <c r="L396" s="132"/>
      <c r="M396" s="133"/>
    </row>
    <row r="397" spans="2:13" s="126" customFormat="1" ht="17.850000000000001" hidden="1" customHeight="1" outlineLevel="1">
      <c r="B397" s="156">
        <v>44720</v>
      </c>
      <c r="C397" s="182" t="s">
        <v>15</v>
      </c>
      <c r="D397" s="182">
        <v>178</v>
      </c>
      <c r="E397" s="182">
        <v>141</v>
      </c>
      <c r="F397" s="182">
        <f t="shared" ref="F397:F398" si="78">D397-E397</f>
        <v>37</v>
      </c>
      <c r="G397" s="182">
        <v>283</v>
      </c>
      <c r="H397" s="182">
        <v>242</v>
      </c>
      <c r="I397" s="184">
        <f t="shared" ref="I397:I398" si="79">G397-H397</f>
        <v>41</v>
      </c>
      <c r="J397" s="191">
        <f>SUM($D$8,$D$10:$D397)/(_xlfn.DAYS(B397,"10-Jun-2020")+1)</f>
        <v>152.81893004115227</v>
      </c>
      <c r="K397" s="199" t="s">
        <v>59</v>
      </c>
      <c r="L397" s="132"/>
      <c r="M397" s="133"/>
    </row>
    <row r="398" spans="2:13" s="126" customFormat="1" ht="17.850000000000001" hidden="1" customHeight="1" outlineLevel="1">
      <c r="B398" s="156">
        <v>44721</v>
      </c>
      <c r="C398" s="182" t="s">
        <v>16</v>
      </c>
      <c r="D398" s="182">
        <v>166</v>
      </c>
      <c r="E398" s="182">
        <v>136</v>
      </c>
      <c r="F398" s="182">
        <f t="shared" si="78"/>
        <v>30</v>
      </c>
      <c r="G398" s="182">
        <v>299</v>
      </c>
      <c r="H398" s="182">
        <v>269</v>
      </c>
      <c r="I398" s="184">
        <f t="shared" si="79"/>
        <v>30</v>
      </c>
      <c r="J398" s="191">
        <f>SUM($D$8,$D$10:$D398)/(_xlfn.DAYS(B398,"10-Jun-2020")+1)</f>
        <v>152.83698630136988</v>
      </c>
      <c r="K398" s="199" t="s">
        <v>59</v>
      </c>
      <c r="L398" s="132"/>
      <c r="M398" s="133"/>
    </row>
    <row r="399" spans="2:13" s="126" customFormat="1" ht="35.1" hidden="1" customHeight="1" outlineLevel="1">
      <c r="B399" s="156">
        <v>44722</v>
      </c>
      <c r="C399" s="182" t="s">
        <v>26</v>
      </c>
      <c r="D399" s="182">
        <v>183</v>
      </c>
      <c r="E399" s="182">
        <v>146</v>
      </c>
      <c r="F399" s="182">
        <f t="shared" ref="F399:F401" si="80">D399-E399</f>
        <v>37</v>
      </c>
      <c r="G399" s="182">
        <v>405</v>
      </c>
      <c r="H399" s="182">
        <v>342</v>
      </c>
      <c r="I399" s="184">
        <f t="shared" ref="I399:I401" si="81">G399-H399</f>
        <v>63</v>
      </c>
      <c r="J399" s="191">
        <f>SUM($D$8,$D$10:$D399)/(_xlfn.DAYS(B399,"10-Jun-2020")+1)</f>
        <v>152.87824897400822</v>
      </c>
      <c r="K399" s="198" t="s">
        <v>115</v>
      </c>
      <c r="L399" s="132"/>
      <c r="M399" s="133"/>
    </row>
    <row r="400" spans="2:13" s="126" customFormat="1" ht="17.850000000000001" hidden="1" customHeight="1" outlineLevel="1">
      <c r="B400" s="156">
        <v>44723</v>
      </c>
      <c r="C400" s="182" t="s">
        <v>18</v>
      </c>
      <c r="D400" s="182">
        <v>70</v>
      </c>
      <c r="E400" s="182">
        <v>50</v>
      </c>
      <c r="F400" s="182">
        <f t="shared" si="80"/>
        <v>20</v>
      </c>
      <c r="G400" s="182">
        <v>96</v>
      </c>
      <c r="H400" s="182">
        <v>72</v>
      </c>
      <c r="I400" s="184">
        <f t="shared" si="81"/>
        <v>24</v>
      </c>
      <c r="J400" s="191">
        <f>SUM($D$8,$D$10:$D400)/(_xlfn.DAYS(B400,"10-Jun-2020")+1)</f>
        <v>152.76502732240436</v>
      </c>
      <c r="K400" s="199" t="s">
        <v>59</v>
      </c>
      <c r="L400" s="132"/>
      <c r="M400" s="133"/>
    </row>
    <row r="401" spans="2:13" s="126" customFormat="1" ht="17.850000000000001" hidden="1" customHeight="1" outlineLevel="1">
      <c r="B401" s="156">
        <v>44724</v>
      </c>
      <c r="C401" s="182" t="s">
        <v>19</v>
      </c>
      <c r="D401" s="182">
        <v>85</v>
      </c>
      <c r="E401" s="182">
        <v>34</v>
      </c>
      <c r="F401" s="182">
        <f t="shared" si="80"/>
        <v>51</v>
      </c>
      <c r="G401" s="182">
        <v>124</v>
      </c>
      <c r="H401" s="182">
        <v>55</v>
      </c>
      <c r="I401" s="184">
        <f t="shared" si="81"/>
        <v>69</v>
      </c>
      <c r="J401" s="191">
        <f>SUM($D$8,$D$10:$D401)/(_xlfn.DAYS(B401,"10-Jun-2020")+1)</f>
        <v>152.67257844474761</v>
      </c>
      <c r="K401" s="199" t="s">
        <v>59</v>
      </c>
      <c r="L401" s="132"/>
      <c r="M401" s="133"/>
    </row>
    <row r="402" spans="2:13" s="126" customFormat="1" ht="35.1" hidden="1" customHeight="1" outlineLevel="1">
      <c r="B402" s="156">
        <v>44725</v>
      </c>
      <c r="C402" s="182" t="s">
        <v>28</v>
      </c>
      <c r="D402" s="182">
        <v>234</v>
      </c>
      <c r="E402" s="182">
        <v>166</v>
      </c>
      <c r="F402" s="182">
        <f t="shared" ref="F402" si="82">D402-E402</f>
        <v>68</v>
      </c>
      <c r="G402" s="182">
        <v>433</v>
      </c>
      <c r="H402" s="182">
        <v>324</v>
      </c>
      <c r="I402" s="184">
        <f t="shared" ref="I402" si="83">G402-H402</f>
        <v>109</v>
      </c>
      <c r="J402" s="191">
        <f>SUM($D$8,$D$10:$D402)/(_xlfn.DAYS(B402,"10-Jun-2020")+1)</f>
        <v>152.783378746594</v>
      </c>
      <c r="K402" s="198" t="s">
        <v>116</v>
      </c>
      <c r="L402" s="132"/>
      <c r="M402" s="133"/>
    </row>
    <row r="403" spans="2:13" s="126" customFormat="1" ht="17.850000000000001" hidden="1" customHeight="1" outlineLevel="1">
      <c r="B403" s="156">
        <v>44726</v>
      </c>
      <c r="C403" s="182" t="s">
        <v>29</v>
      </c>
      <c r="D403" s="182">
        <v>297</v>
      </c>
      <c r="E403" s="182">
        <v>231</v>
      </c>
      <c r="F403" s="182">
        <f t="shared" ref="F403" si="84">D403-E403</f>
        <v>66</v>
      </c>
      <c r="G403" s="182">
        <v>617</v>
      </c>
      <c r="H403" s="182">
        <v>527</v>
      </c>
      <c r="I403" s="184">
        <f t="shared" ref="I403" si="85">G403-H403</f>
        <v>90</v>
      </c>
      <c r="J403" s="191">
        <f>SUM($D$8,$D$10:$D403)/(_xlfn.DAYS(B403,"10-Jun-2020")+1)</f>
        <v>152.9795918367347</v>
      </c>
      <c r="K403" s="198" t="s">
        <v>117</v>
      </c>
      <c r="L403" s="132"/>
      <c r="M403" s="133"/>
    </row>
    <row r="404" spans="2:13" s="126" customFormat="1" ht="17.850000000000001" hidden="1" customHeight="1" outlineLevel="1">
      <c r="B404" s="156">
        <v>44727</v>
      </c>
      <c r="C404" s="182" t="s">
        <v>15</v>
      </c>
      <c r="D404" s="182">
        <v>274</v>
      </c>
      <c r="E404" s="182">
        <v>224</v>
      </c>
      <c r="F404" s="182">
        <f t="shared" ref="F404" si="86">D404-E404</f>
        <v>50</v>
      </c>
      <c r="G404" s="182">
        <v>660</v>
      </c>
      <c r="H404" s="182">
        <v>592</v>
      </c>
      <c r="I404" s="184">
        <f t="shared" ref="I404" si="87">G404-H404</f>
        <v>68</v>
      </c>
      <c r="J404" s="191">
        <f>SUM($D$8,$D$10:$D404)/(_xlfn.DAYS(B404,"10-Jun-2020")+1)</f>
        <v>153.14402173913044</v>
      </c>
      <c r="K404" s="198" t="s">
        <v>118</v>
      </c>
      <c r="L404" s="132"/>
      <c r="M404" s="133"/>
    </row>
    <row r="405" spans="2:13" s="126" customFormat="1" ht="17.850000000000001" hidden="1" customHeight="1" outlineLevel="1">
      <c r="B405" s="156">
        <v>44728</v>
      </c>
      <c r="C405" s="182" t="s">
        <v>16</v>
      </c>
      <c r="D405" s="182">
        <v>357</v>
      </c>
      <c r="E405" s="182">
        <v>261</v>
      </c>
      <c r="F405" s="182">
        <f t="shared" ref="F405" si="88">D405-E405</f>
        <v>96</v>
      </c>
      <c r="G405" s="182">
        <v>649</v>
      </c>
      <c r="H405" s="182">
        <v>524</v>
      </c>
      <c r="I405" s="184">
        <f t="shared" ref="I405" si="89">G405-H405</f>
        <v>125</v>
      </c>
      <c r="J405" s="191">
        <f>SUM($D$8,$D$10:$D405)/(_xlfn.DAYS(B405,"10-Jun-2020")+1)</f>
        <v>153.42062415196744</v>
      </c>
      <c r="K405" s="199" t="s">
        <v>59</v>
      </c>
      <c r="L405" s="132"/>
      <c r="M405" s="133"/>
    </row>
    <row r="406" spans="2:13" s="126" customFormat="1" ht="35.1" hidden="1" customHeight="1" outlineLevel="1">
      <c r="B406" s="156">
        <v>44729</v>
      </c>
      <c r="C406" s="182" t="s">
        <v>26</v>
      </c>
      <c r="D406" s="182">
        <v>303</v>
      </c>
      <c r="E406" s="182">
        <v>220</v>
      </c>
      <c r="F406" s="182">
        <f t="shared" ref="F406:F408" si="90">D406-E406</f>
        <v>83</v>
      </c>
      <c r="G406" s="182">
        <v>568</v>
      </c>
      <c r="H406" s="182">
        <v>442</v>
      </c>
      <c r="I406" s="184">
        <f t="shared" ref="I406:I408" si="91">G406-H406</f>
        <v>126</v>
      </c>
      <c r="J406" s="191">
        <f>SUM($D$8,$D$10:$D406)/(_xlfn.DAYS(B406,"10-Jun-2020")+1)</f>
        <v>153.62330623306232</v>
      </c>
      <c r="K406" s="198" t="s">
        <v>119</v>
      </c>
      <c r="L406" s="132"/>
      <c r="M406" s="133"/>
    </row>
    <row r="407" spans="2:13" s="126" customFormat="1" ht="17.850000000000001" hidden="1" customHeight="1" outlineLevel="1">
      <c r="B407" s="156">
        <v>44730</v>
      </c>
      <c r="C407" s="182" t="s">
        <v>18</v>
      </c>
      <c r="D407" s="182">
        <v>122</v>
      </c>
      <c r="E407" s="182">
        <v>65</v>
      </c>
      <c r="F407" s="182">
        <f t="shared" si="90"/>
        <v>57</v>
      </c>
      <c r="G407" s="182">
        <v>150</v>
      </c>
      <c r="H407" s="182">
        <v>80</v>
      </c>
      <c r="I407" s="184">
        <f t="shared" si="91"/>
        <v>70</v>
      </c>
      <c r="J407" s="191">
        <f>SUM($D$8,$D$10:$D407)/(_xlfn.DAYS(B407,"10-Jun-2020")+1)</f>
        <v>153.58051420838973</v>
      </c>
      <c r="K407" s="199" t="s">
        <v>59</v>
      </c>
      <c r="L407" s="132"/>
      <c r="M407" s="133"/>
    </row>
    <row r="408" spans="2:13" s="126" customFormat="1" ht="17.850000000000001" hidden="1" customHeight="1" outlineLevel="1">
      <c r="B408" s="156">
        <v>44731</v>
      </c>
      <c r="C408" s="182" t="s">
        <v>19</v>
      </c>
      <c r="D408" s="182">
        <v>98</v>
      </c>
      <c r="E408" s="182">
        <v>44</v>
      </c>
      <c r="F408" s="182">
        <f t="shared" si="90"/>
        <v>54</v>
      </c>
      <c r="G408" s="182">
        <v>143</v>
      </c>
      <c r="H408" s="182">
        <v>84</v>
      </c>
      <c r="I408" s="184">
        <f t="shared" si="91"/>
        <v>59</v>
      </c>
      <c r="J408" s="191">
        <f>SUM($D$8,$D$10:$D408)/(_xlfn.DAYS(B408,"10-Jun-2020")+1)</f>
        <v>153.50540540540541</v>
      </c>
      <c r="K408" s="199" t="s">
        <v>59</v>
      </c>
      <c r="L408" s="132"/>
      <c r="M408" s="133"/>
    </row>
    <row r="409" spans="2:13" s="126" customFormat="1" ht="35.1" hidden="1" customHeight="1" outlineLevel="1">
      <c r="B409" s="156">
        <v>44732</v>
      </c>
      <c r="C409" s="182" t="s">
        <v>28</v>
      </c>
      <c r="D409" s="182">
        <v>245</v>
      </c>
      <c r="E409" s="182">
        <v>185</v>
      </c>
      <c r="F409" s="182">
        <f t="shared" ref="F409" si="92">D409-E409</f>
        <v>60</v>
      </c>
      <c r="G409" s="182">
        <v>391</v>
      </c>
      <c r="H409" s="182">
        <v>321</v>
      </c>
      <c r="I409" s="184">
        <f t="shared" ref="I409" si="93">G409-H409</f>
        <v>70</v>
      </c>
      <c r="J409" s="191">
        <f>SUM($D$8,$D$10:$D409)/(_xlfn.DAYS(B409,"10-Jun-2020")+1)</f>
        <v>153.62887989203779</v>
      </c>
      <c r="K409" s="198" t="s">
        <v>127</v>
      </c>
      <c r="L409" s="132"/>
      <c r="M409" s="133"/>
    </row>
    <row r="410" spans="2:13" s="126" customFormat="1" ht="17.850000000000001" hidden="1" customHeight="1" outlineLevel="1">
      <c r="B410" s="156">
        <v>44733</v>
      </c>
      <c r="C410" s="182" t="s">
        <v>29</v>
      </c>
      <c r="D410" s="182">
        <v>280</v>
      </c>
      <c r="E410" s="182">
        <v>213</v>
      </c>
      <c r="F410" s="182">
        <f t="shared" ref="F410" si="94">D410-E410</f>
        <v>67</v>
      </c>
      <c r="G410" s="182">
        <v>431</v>
      </c>
      <c r="H410" s="182">
        <v>357</v>
      </c>
      <c r="I410" s="184">
        <f t="shared" ref="I410" si="95">G410-H410</f>
        <v>74</v>
      </c>
      <c r="J410" s="191">
        <f>SUM($D$8,$D$10:$D410)/(_xlfn.DAYS(B410,"10-Jun-2020")+1)</f>
        <v>153.79919137466308</v>
      </c>
      <c r="K410" s="198" t="s">
        <v>120</v>
      </c>
      <c r="L410" s="132"/>
      <c r="M410" s="133"/>
    </row>
    <row r="411" spans="2:13" s="126" customFormat="1" ht="17.850000000000001" hidden="1" customHeight="1" outlineLevel="1">
      <c r="B411" s="156">
        <v>44734</v>
      </c>
      <c r="C411" s="182" t="s">
        <v>15</v>
      </c>
      <c r="D411" s="182">
        <v>231</v>
      </c>
      <c r="E411" s="182">
        <v>189</v>
      </c>
      <c r="F411" s="182">
        <f t="shared" ref="F411" si="96">D411-E411</f>
        <v>42</v>
      </c>
      <c r="G411" s="182">
        <v>461</v>
      </c>
      <c r="H411" s="182">
        <v>391</v>
      </c>
      <c r="I411" s="184">
        <f t="shared" ref="I411" si="97">G411-H411</f>
        <v>70</v>
      </c>
      <c r="J411" s="191">
        <f>SUM($D$8,$D$10:$D411)/(_xlfn.DAYS(B411,"10-Jun-2020")+1)</f>
        <v>153.90309555854643</v>
      </c>
      <c r="K411" s="199" t="s">
        <v>121</v>
      </c>
      <c r="L411" s="132"/>
      <c r="M411" s="133"/>
    </row>
    <row r="412" spans="2:13" s="126" customFormat="1" ht="17.850000000000001" hidden="1" customHeight="1" outlineLevel="1">
      <c r="B412" s="156">
        <v>44735</v>
      </c>
      <c r="C412" s="182" t="s">
        <v>16</v>
      </c>
      <c r="D412" s="182">
        <v>192</v>
      </c>
      <c r="E412" s="182">
        <v>160</v>
      </c>
      <c r="F412" s="182">
        <f t="shared" ref="F412" si="98">D412-E412</f>
        <v>32</v>
      </c>
      <c r="G412" s="182">
        <v>363</v>
      </c>
      <c r="H412" s="182">
        <v>287</v>
      </c>
      <c r="I412" s="184">
        <f t="shared" ref="I412" si="99">G412-H412</f>
        <v>76</v>
      </c>
      <c r="J412" s="191">
        <f>SUM($D$8,$D$10:$D412)/(_xlfn.DAYS(B412,"10-Jun-2020")+1)</f>
        <v>153.95430107526883</v>
      </c>
      <c r="K412" s="198" t="s">
        <v>122</v>
      </c>
      <c r="L412" s="132"/>
      <c r="M412" s="133"/>
    </row>
    <row r="413" spans="2:13" s="126" customFormat="1" ht="17.850000000000001" hidden="1" customHeight="1" outlineLevel="1">
      <c r="B413" s="156">
        <v>44736</v>
      </c>
      <c r="C413" s="182" t="s">
        <v>26</v>
      </c>
      <c r="D413" s="182">
        <v>347</v>
      </c>
      <c r="E413" s="182">
        <v>179</v>
      </c>
      <c r="F413" s="182">
        <f t="shared" ref="F413:F415" si="100">D413-E413</f>
        <v>168</v>
      </c>
      <c r="G413" s="182">
        <v>512</v>
      </c>
      <c r="H413" s="182">
        <v>310</v>
      </c>
      <c r="I413" s="184">
        <f t="shared" ref="I413:I415" si="101">G413-H413</f>
        <v>202</v>
      </c>
      <c r="J413" s="191">
        <f>SUM($D$8,$D$10:$D413)/(_xlfn.DAYS(B413,"10-Jun-2020")+1)</f>
        <v>154.21342281879194</v>
      </c>
      <c r="K413" s="198" t="s">
        <v>124</v>
      </c>
      <c r="L413" s="132"/>
      <c r="M413" s="133"/>
    </row>
    <row r="414" spans="2:13" s="126" customFormat="1" ht="17.850000000000001" hidden="1" customHeight="1" outlineLevel="1">
      <c r="B414" s="156">
        <v>44737</v>
      </c>
      <c r="C414" s="182" t="s">
        <v>18</v>
      </c>
      <c r="D414" s="182">
        <v>187</v>
      </c>
      <c r="E414" s="182">
        <v>50</v>
      </c>
      <c r="F414" s="182">
        <f t="shared" si="100"/>
        <v>137</v>
      </c>
      <c r="G414" s="182">
        <v>230</v>
      </c>
      <c r="H414" s="182">
        <v>78</v>
      </c>
      <c r="I414" s="184">
        <f t="shared" si="101"/>
        <v>152</v>
      </c>
      <c r="J414" s="191">
        <f>SUM($D$8,$D$10:$D414)/(_xlfn.DAYS(B414,"10-Jun-2020")+1)</f>
        <v>154.25737265415549</v>
      </c>
      <c r="K414" s="199" t="s">
        <v>123</v>
      </c>
      <c r="L414" s="132"/>
      <c r="M414" s="133"/>
    </row>
    <row r="415" spans="2:13" s="126" customFormat="1" ht="17.850000000000001" hidden="1" customHeight="1" outlineLevel="1">
      <c r="B415" s="156">
        <v>44738</v>
      </c>
      <c r="C415" s="182" t="s">
        <v>19</v>
      </c>
      <c r="D415" s="182">
        <v>172</v>
      </c>
      <c r="E415" s="182">
        <v>51</v>
      </c>
      <c r="F415" s="182">
        <f t="shared" si="100"/>
        <v>121</v>
      </c>
      <c r="G415" s="182">
        <v>222</v>
      </c>
      <c r="H415" s="182">
        <v>72</v>
      </c>
      <c r="I415" s="184">
        <f t="shared" si="101"/>
        <v>150</v>
      </c>
      <c r="J415" s="191">
        <f>SUM($D$8,$D$10:$D415)/(_xlfn.DAYS(B415,"10-Jun-2020")+1)</f>
        <v>154.28112449799198</v>
      </c>
      <c r="K415" s="199" t="s">
        <v>123</v>
      </c>
      <c r="L415" s="132"/>
      <c r="M415" s="133"/>
    </row>
    <row r="416" spans="2:13" s="126" customFormat="1" ht="17.850000000000001" hidden="1" customHeight="1" outlineLevel="1">
      <c r="B416" s="156">
        <v>44739</v>
      </c>
      <c r="C416" s="182" t="s">
        <v>28</v>
      </c>
      <c r="D416" s="182">
        <v>338</v>
      </c>
      <c r="E416" s="182">
        <v>190</v>
      </c>
      <c r="F416" s="182">
        <f t="shared" ref="F416" si="102">D416-E416</f>
        <v>148</v>
      </c>
      <c r="G416" s="182">
        <v>533</v>
      </c>
      <c r="H416" s="182">
        <v>352</v>
      </c>
      <c r="I416" s="184">
        <f t="shared" ref="I416" si="103">G416-H416</f>
        <v>181</v>
      </c>
      <c r="J416" s="191">
        <f>SUM($D$8,$D$10:$D416)/(_xlfn.DAYS(B416,"10-Jun-2020")+1)</f>
        <v>154.52673796791444</v>
      </c>
      <c r="K416" s="199" t="s">
        <v>59</v>
      </c>
      <c r="L416" s="132"/>
      <c r="M416" s="133"/>
    </row>
    <row r="417" spans="2:13" s="126" customFormat="1" ht="17.850000000000001" hidden="1" customHeight="1" outlineLevel="1">
      <c r="B417" s="156">
        <v>44740</v>
      </c>
      <c r="C417" s="182" t="s">
        <v>29</v>
      </c>
      <c r="D417" s="182">
        <v>392</v>
      </c>
      <c r="E417" s="182">
        <v>241</v>
      </c>
      <c r="F417" s="182">
        <f t="shared" ref="F417" si="104">D417-E417</f>
        <v>151</v>
      </c>
      <c r="G417" s="182">
        <v>714</v>
      </c>
      <c r="H417" s="182">
        <v>520</v>
      </c>
      <c r="I417" s="184">
        <f t="shared" ref="I417" si="105">G417-H417</f>
        <v>194</v>
      </c>
      <c r="J417" s="191">
        <f>SUM($D$8,$D$10:$D417)/(_xlfn.DAYS(B417,"10-Jun-2020")+1)</f>
        <v>154.8437917222964</v>
      </c>
      <c r="K417" s="199" t="s">
        <v>59</v>
      </c>
      <c r="L417" s="132"/>
      <c r="M417" s="133"/>
    </row>
    <row r="418" spans="2:13" s="126" customFormat="1" ht="35.1" hidden="1" customHeight="1" outlineLevel="1">
      <c r="B418" s="156">
        <v>44741</v>
      </c>
      <c r="C418" s="182" t="s">
        <v>15</v>
      </c>
      <c r="D418" s="182">
        <v>271</v>
      </c>
      <c r="E418" s="182">
        <v>169</v>
      </c>
      <c r="F418" s="182">
        <f t="shared" ref="F418" si="106">D418-E418</f>
        <v>102</v>
      </c>
      <c r="G418" s="182">
        <v>614</v>
      </c>
      <c r="H418" s="182">
        <v>494</v>
      </c>
      <c r="I418" s="184">
        <f t="shared" ref="I418" si="107">G418-H418</f>
        <v>120</v>
      </c>
      <c r="J418" s="191">
        <f>SUM($D$8,$D$10:$D418)/(_xlfn.DAYS(B418,"10-Jun-2020")+1)</f>
        <v>154.99866666666668</v>
      </c>
      <c r="K418" s="198" t="s">
        <v>125</v>
      </c>
      <c r="L418" s="132"/>
      <c r="M418" s="133"/>
    </row>
    <row r="419" spans="2:13" s="126" customFormat="1" ht="17.850000000000001" hidden="1" customHeight="1" outlineLevel="1">
      <c r="B419" s="156">
        <v>44742</v>
      </c>
      <c r="C419" s="182" t="s">
        <v>16</v>
      </c>
      <c r="D419" s="182">
        <v>210</v>
      </c>
      <c r="E419" s="182">
        <v>164</v>
      </c>
      <c r="F419" s="182">
        <f t="shared" ref="F419" si="108">D419-E419</f>
        <v>46</v>
      </c>
      <c r="G419" s="182">
        <v>382</v>
      </c>
      <c r="H419" s="182">
        <v>326</v>
      </c>
      <c r="I419" s="184">
        <f t="shared" ref="I419" si="109">G419-H419</f>
        <v>56</v>
      </c>
      <c r="J419" s="191">
        <f>SUM($D$8,$D$10:$D419)/(_xlfn.DAYS(B419,"10-Jun-2020")+1)</f>
        <v>155.07190412782955</v>
      </c>
      <c r="K419" s="199" t="s">
        <v>126</v>
      </c>
      <c r="L419" s="132"/>
      <c r="M419" s="133"/>
    </row>
    <row r="420" spans="2:13" s="126" customFormat="1" ht="17.850000000000001" hidden="1" customHeight="1" outlineLevel="1">
      <c r="B420" s="156">
        <v>44743</v>
      </c>
      <c r="C420" s="182" t="s">
        <v>26</v>
      </c>
      <c r="D420" s="182">
        <v>188</v>
      </c>
      <c r="E420" s="182">
        <v>150</v>
      </c>
      <c r="F420" s="182">
        <f t="shared" ref="F420:F422" si="110">D420-E420</f>
        <v>38</v>
      </c>
      <c r="G420" s="182">
        <v>376</v>
      </c>
      <c r="H420" s="182">
        <v>294</v>
      </c>
      <c r="I420" s="184">
        <f t="shared" ref="I420:I422" si="111">G420-H420</f>
        <v>82</v>
      </c>
      <c r="J420" s="191">
        <f>SUM($D$8,$D$10:$D420)/(_xlfn.DAYS(B420,"10-Jun-2020")+1)</f>
        <v>155.11569148936169</v>
      </c>
      <c r="K420" s="199" t="s">
        <v>59</v>
      </c>
      <c r="L420" s="132"/>
      <c r="M420" s="133"/>
    </row>
    <row r="421" spans="2:13" s="126" customFormat="1" ht="17.850000000000001" hidden="1" customHeight="1" outlineLevel="1">
      <c r="B421" s="156">
        <v>44744</v>
      </c>
      <c r="C421" s="182" t="s">
        <v>18</v>
      </c>
      <c r="D421" s="182">
        <v>66</v>
      </c>
      <c r="E421" s="182">
        <v>38</v>
      </c>
      <c r="F421" s="182">
        <f t="shared" si="110"/>
        <v>28</v>
      </c>
      <c r="G421" s="182">
        <v>104</v>
      </c>
      <c r="H421" s="182">
        <v>60</v>
      </c>
      <c r="I421" s="184">
        <f t="shared" si="111"/>
        <v>44</v>
      </c>
      <c r="J421" s="191">
        <f>SUM($D$8,$D$10:$D421)/(_xlfn.DAYS(B421,"10-Jun-2020")+1)</f>
        <v>154.99734395750332</v>
      </c>
      <c r="K421" s="199" t="s">
        <v>59</v>
      </c>
      <c r="L421" s="132"/>
      <c r="M421" s="133"/>
    </row>
    <row r="422" spans="2:13" s="126" customFormat="1" ht="35.1" hidden="1" customHeight="1" outlineLevel="1">
      <c r="B422" s="156">
        <v>44745</v>
      </c>
      <c r="C422" s="182" t="s">
        <v>19</v>
      </c>
      <c r="D422" s="182">
        <v>63</v>
      </c>
      <c r="E422" s="182">
        <v>40</v>
      </c>
      <c r="F422" s="182">
        <f t="shared" si="110"/>
        <v>23</v>
      </c>
      <c r="G422" s="182">
        <v>102</v>
      </c>
      <c r="H422" s="182">
        <v>61</v>
      </c>
      <c r="I422" s="184">
        <f t="shared" si="111"/>
        <v>41</v>
      </c>
      <c r="J422" s="191">
        <f>SUM($D$8,$D$10:$D422)/(_xlfn.DAYS(B422,"10-Jun-2020")+1)</f>
        <v>154.87533156498674</v>
      </c>
      <c r="K422" s="198" t="s">
        <v>128</v>
      </c>
      <c r="L422" s="132"/>
      <c r="M422" s="133"/>
    </row>
    <row r="423" spans="2:13" s="126" customFormat="1" ht="17.850000000000001" hidden="1" customHeight="1" outlineLevel="1">
      <c r="B423" s="156">
        <v>44746</v>
      </c>
      <c r="C423" s="182" t="s">
        <v>28</v>
      </c>
      <c r="D423" s="182">
        <v>236</v>
      </c>
      <c r="E423" s="182">
        <v>178</v>
      </c>
      <c r="F423" s="182">
        <f t="shared" ref="F423" si="112">D423-E423</f>
        <v>58</v>
      </c>
      <c r="G423" s="182">
        <v>437</v>
      </c>
      <c r="H423" s="182">
        <v>320</v>
      </c>
      <c r="I423" s="184">
        <f t="shared" ref="I423" si="113">G423-H423</f>
        <v>117</v>
      </c>
      <c r="J423" s="191">
        <f>SUM($D$8,$D$10:$D423)/(_xlfn.DAYS(B423,"10-Jun-2020")+1)</f>
        <v>154.98278145695363</v>
      </c>
      <c r="K423" s="199" t="s">
        <v>59</v>
      </c>
      <c r="L423" s="132"/>
      <c r="M423" s="133"/>
    </row>
    <row r="424" spans="2:13" s="126" customFormat="1" ht="17.850000000000001" hidden="1" customHeight="1" outlineLevel="1">
      <c r="B424" s="156">
        <v>44747</v>
      </c>
      <c r="C424" s="182" t="s">
        <v>29</v>
      </c>
      <c r="D424" s="182">
        <v>260</v>
      </c>
      <c r="E424" s="182">
        <v>185</v>
      </c>
      <c r="F424" s="182">
        <f t="shared" ref="F424" si="114">D424-E424</f>
        <v>75</v>
      </c>
      <c r="G424" s="182">
        <v>505</v>
      </c>
      <c r="H424" s="182">
        <v>415</v>
      </c>
      <c r="I424" s="184">
        <f t="shared" ref="I424" si="115">G424-H424</f>
        <v>90</v>
      </c>
      <c r="J424" s="191">
        <f>SUM($D$8,$D$10:$D424)/(_xlfn.DAYS(B424,"10-Jun-2020")+1)</f>
        <v>155.12169312169311</v>
      </c>
      <c r="K424" s="198" t="s">
        <v>129</v>
      </c>
      <c r="L424" s="132"/>
      <c r="M424" s="133"/>
    </row>
    <row r="425" spans="2:13" s="126" customFormat="1" ht="17.850000000000001" hidden="1" customHeight="1" outlineLevel="1">
      <c r="B425" s="156">
        <v>44748</v>
      </c>
      <c r="C425" s="182" t="s">
        <v>15</v>
      </c>
      <c r="D425" s="182">
        <v>265</v>
      </c>
      <c r="E425" s="182">
        <v>184</v>
      </c>
      <c r="F425" s="182">
        <f t="shared" ref="F425:F429" si="116">D425-E425</f>
        <v>81</v>
      </c>
      <c r="G425" s="182">
        <v>455</v>
      </c>
      <c r="H425" s="182">
        <v>347</v>
      </c>
      <c r="I425" s="184">
        <f t="shared" ref="I425:I426" si="117">G425-H425</f>
        <v>108</v>
      </c>
      <c r="J425" s="191">
        <f>SUM($D$8,$D$10:$D425)/(_xlfn.DAYS(B425,"10-Jun-2020")+1)</f>
        <v>155.26684280052839</v>
      </c>
      <c r="K425" s="199" t="s">
        <v>130</v>
      </c>
      <c r="L425" s="132"/>
      <c r="M425" s="133"/>
    </row>
    <row r="426" spans="2:13" s="126" customFormat="1" ht="35.1" hidden="1" customHeight="1" outlineLevel="1">
      <c r="B426" s="156">
        <v>44749</v>
      </c>
      <c r="C426" s="182" t="s">
        <v>16</v>
      </c>
      <c r="D426" s="182">
        <v>270</v>
      </c>
      <c r="E426" s="182">
        <v>172</v>
      </c>
      <c r="F426" s="182">
        <f t="shared" si="116"/>
        <v>98</v>
      </c>
      <c r="G426" s="182">
        <v>430</v>
      </c>
      <c r="H426" s="182">
        <v>319</v>
      </c>
      <c r="I426" s="184">
        <f t="shared" si="117"/>
        <v>111</v>
      </c>
      <c r="J426" s="191">
        <f>SUM($D$8,$D$10:$D426)/(_xlfn.DAYS(B426,"10-Jun-2020")+1)</f>
        <v>155.41820580474933</v>
      </c>
      <c r="K426" s="196" t="s">
        <v>131</v>
      </c>
      <c r="L426" s="132"/>
      <c r="M426" s="133"/>
    </row>
    <row r="427" spans="2:13" s="126" customFormat="1" ht="35.1" hidden="1" customHeight="1" outlineLevel="1">
      <c r="B427" s="156">
        <v>44750</v>
      </c>
      <c r="C427" s="182" t="s">
        <v>26</v>
      </c>
      <c r="D427" s="182">
        <v>227</v>
      </c>
      <c r="E427" s="182">
        <v>136</v>
      </c>
      <c r="F427" s="182">
        <f t="shared" si="116"/>
        <v>91</v>
      </c>
      <c r="G427" s="182">
        <v>386</v>
      </c>
      <c r="H427" s="182">
        <v>319</v>
      </c>
      <c r="I427" s="184">
        <v>265</v>
      </c>
      <c r="J427" s="191">
        <f>SUM($D$8,$D$10:$D427)/(_xlfn.DAYS(B427,"10-Jun-2020")+1)</f>
        <v>155.51251646903822</v>
      </c>
      <c r="K427" s="202" t="s">
        <v>133</v>
      </c>
      <c r="L427" s="132"/>
      <c r="M427" s="133"/>
    </row>
    <row r="428" spans="2:13" s="126" customFormat="1" ht="17.850000000000001" hidden="1" customHeight="1" outlineLevel="1">
      <c r="B428" s="156">
        <v>44751</v>
      </c>
      <c r="C428" s="182" t="s">
        <v>18</v>
      </c>
      <c r="D428" s="182">
        <v>102</v>
      </c>
      <c r="E428" s="182">
        <v>47</v>
      </c>
      <c r="F428" s="182">
        <f t="shared" si="116"/>
        <v>55</v>
      </c>
      <c r="G428" s="182">
        <v>131</v>
      </c>
      <c r="H428" s="182">
        <v>66</v>
      </c>
      <c r="I428" s="184">
        <f t="shared" ref="I428:I429" si="118">G428-H428</f>
        <v>65</v>
      </c>
      <c r="J428" s="191">
        <f>SUM($D$8,$D$10:$D428)/(_xlfn.DAYS(B428,"10-Jun-2020")+1)</f>
        <v>155.44210526315788</v>
      </c>
      <c r="K428" s="183" t="s">
        <v>132</v>
      </c>
      <c r="L428" s="132"/>
      <c r="M428" s="133"/>
    </row>
    <row r="429" spans="2:13" s="126" customFormat="1" ht="17.850000000000001" hidden="1" customHeight="1" outlineLevel="1">
      <c r="B429" s="156">
        <v>44752</v>
      </c>
      <c r="C429" s="182" t="s">
        <v>19</v>
      </c>
      <c r="D429" s="182">
        <v>82</v>
      </c>
      <c r="E429" s="182">
        <v>37</v>
      </c>
      <c r="F429" s="182">
        <f t="shared" si="116"/>
        <v>45</v>
      </c>
      <c r="G429" s="182">
        <v>104</v>
      </c>
      <c r="H429" s="182">
        <v>53</v>
      </c>
      <c r="I429" s="184">
        <f t="shared" si="118"/>
        <v>51</v>
      </c>
      <c r="J429" s="191">
        <f>SUM($D$8,$D$10:$D429)/(_xlfn.DAYS(B429,"10-Jun-2020")+1)</f>
        <v>155.3455978975033</v>
      </c>
      <c r="K429" s="183" t="s">
        <v>59</v>
      </c>
      <c r="L429" s="132"/>
      <c r="M429" s="133"/>
    </row>
    <row r="430" spans="2:13" s="126" customFormat="1" ht="17.850000000000001" hidden="1" customHeight="1" outlineLevel="1">
      <c r="B430" s="156">
        <v>44753</v>
      </c>
      <c r="C430" s="182" t="s">
        <v>28</v>
      </c>
      <c r="D430" s="182">
        <v>210</v>
      </c>
      <c r="E430" s="182">
        <v>172</v>
      </c>
      <c r="F430" s="182">
        <f t="shared" ref="F430:F431" si="119">D430-E430</f>
        <v>38</v>
      </c>
      <c r="G430" s="182">
        <v>448</v>
      </c>
      <c r="H430" s="182">
        <v>409</v>
      </c>
      <c r="I430" s="184">
        <f t="shared" ref="I430:I431" si="120">G430-H430</f>
        <v>39</v>
      </c>
      <c r="J430" s="191">
        <f>SUM($D$8,$D$10:$D430)/(_xlfn.DAYS(B430,"10-Jun-2020")+1)</f>
        <v>155.41732283464566</v>
      </c>
      <c r="K430" s="183" t="s">
        <v>59</v>
      </c>
      <c r="L430" s="132"/>
      <c r="M430" s="133"/>
    </row>
    <row r="431" spans="2:13" s="126" customFormat="1" ht="35.1" hidden="1" customHeight="1" outlineLevel="1">
      <c r="B431" s="156">
        <v>44754</v>
      </c>
      <c r="C431" s="182" t="s">
        <v>29</v>
      </c>
      <c r="D431" s="182">
        <v>238</v>
      </c>
      <c r="E431" s="182">
        <v>178</v>
      </c>
      <c r="F431" s="182">
        <f t="shared" si="119"/>
        <v>60</v>
      </c>
      <c r="G431" s="182">
        <v>476</v>
      </c>
      <c r="H431" s="182">
        <v>402</v>
      </c>
      <c r="I431" s="184">
        <f t="shared" si="120"/>
        <v>74</v>
      </c>
      <c r="J431" s="191">
        <f>SUM($D$8,$D$10:$D431)/(_xlfn.DAYS(B431,"10-Jun-2020")+1)</f>
        <v>155.52555701179554</v>
      </c>
      <c r="K431" s="202" t="s">
        <v>134</v>
      </c>
      <c r="L431" s="132"/>
      <c r="M431" s="133"/>
    </row>
    <row r="432" spans="2:13" s="126" customFormat="1" ht="69.599999999999994" hidden="1" customHeight="1" outlineLevel="1">
      <c r="B432" s="156">
        <v>44755</v>
      </c>
      <c r="C432" s="182" t="s">
        <v>15</v>
      </c>
      <c r="D432" s="182">
        <v>303</v>
      </c>
      <c r="E432" s="182">
        <v>210</v>
      </c>
      <c r="F432" s="182">
        <f t="shared" ref="F432" si="121">D432-E432</f>
        <v>93</v>
      </c>
      <c r="G432" s="182">
        <v>705</v>
      </c>
      <c r="H432" s="182">
        <v>587</v>
      </c>
      <c r="I432" s="184">
        <f t="shared" ref="I432" si="122">G432-H432</f>
        <v>118</v>
      </c>
      <c r="J432" s="191">
        <f>SUM($D$8,$D$10:$D432)/(_xlfn.DAYS(B432,"10-Jun-2020")+1)</f>
        <v>155.71858638743456</v>
      </c>
      <c r="K432" s="203" t="s">
        <v>135</v>
      </c>
      <c r="L432" s="132"/>
      <c r="M432" s="133"/>
    </row>
    <row r="433" spans="2:13" s="126" customFormat="1" ht="17.850000000000001" hidden="1" customHeight="1" outlineLevel="1">
      <c r="B433" s="156">
        <v>44756</v>
      </c>
      <c r="C433" s="182" t="s">
        <v>16</v>
      </c>
      <c r="D433" s="182">
        <v>454</v>
      </c>
      <c r="E433" s="182">
        <v>246</v>
      </c>
      <c r="F433" s="182">
        <f t="shared" ref="F433" si="123">D433-E433</f>
        <v>208</v>
      </c>
      <c r="G433" s="182">
        <v>721</v>
      </c>
      <c r="H433" s="182">
        <v>483</v>
      </c>
      <c r="I433" s="184">
        <f t="shared" ref="I433" si="124">G433-H433</f>
        <v>238</v>
      </c>
      <c r="J433" s="191">
        <f>SUM($D$8,$D$10:$D433)/(_xlfn.DAYS(B433,"10-Jun-2020")+1)</f>
        <v>156.10849673202614</v>
      </c>
      <c r="K433" s="204" t="s">
        <v>136</v>
      </c>
      <c r="L433" s="132"/>
      <c r="M433" s="133"/>
    </row>
    <row r="434" spans="2:13" s="126" customFormat="1" ht="17.850000000000001" hidden="1" customHeight="1" outlineLevel="1">
      <c r="B434" s="156">
        <v>44757</v>
      </c>
      <c r="C434" s="182" t="s">
        <v>26</v>
      </c>
      <c r="D434" s="182">
        <v>521</v>
      </c>
      <c r="E434" s="182">
        <v>269</v>
      </c>
      <c r="F434" s="182">
        <f t="shared" ref="F434:F436" si="125">D434-E434</f>
        <v>252</v>
      </c>
      <c r="G434" s="182">
        <v>699</v>
      </c>
      <c r="H434" s="182">
        <v>416</v>
      </c>
      <c r="I434" s="184">
        <f t="shared" ref="I434:I436" si="126">G434-H434</f>
        <v>283</v>
      </c>
      <c r="J434" s="191">
        <f>SUM($D$8,$D$10:$D434)/(_xlfn.DAYS(B434,"10-Jun-2020")+1)</f>
        <v>156.58485639686685</v>
      </c>
      <c r="K434" s="204" t="s">
        <v>59</v>
      </c>
      <c r="L434" s="132"/>
      <c r="M434" s="133"/>
    </row>
    <row r="435" spans="2:13" s="126" customFormat="1" ht="17.850000000000001" hidden="1" customHeight="1" outlineLevel="1">
      <c r="B435" s="156">
        <v>44758</v>
      </c>
      <c r="C435" s="182" t="s">
        <v>18</v>
      </c>
      <c r="D435" s="182">
        <v>165</v>
      </c>
      <c r="E435" s="182">
        <v>61</v>
      </c>
      <c r="F435" s="182">
        <f t="shared" si="125"/>
        <v>104</v>
      </c>
      <c r="G435" s="182">
        <v>220</v>
      </c>
      <c r="H435" s="182">
        <v>78</v>
      </c>
      <c r="I435" s="184">
        <f t="shared" si="126"/>
        <v>142</v>
      </c>
      <c r="J435" s="191">
        <f>SUM($D$8,$D$10:$D435)/(_xlfn.DAYS(B435,"10-Jun-2020")+1)</f>
        <v>156.59582790091264</v>
      </c>
      <c r="K435" s="204" t="s">
        <v>59</v>
      </c>
      <c r="L435" s="132"/>
      <c r="M435" s="133"/>
    </row>
    <row r="436" spans="2:13" s="126" customFormat="1" ht="17.850000000000001" hidden="1" customHeight="1" outlineLevel="1">
      <c r="B436" s="156">
        <v>44759</v>
      </c>
      <c r="C436" s="182" t="s">
        <v>19</v>
      </c>
      <c r="D436" s="182">
        <v>110</v>
      </c>
      <c r="E436" s="182">
        <v>31</v>
      </c>
      <c r="F436" s="182">
        <f t="shared" si="125"/>
        <v>79</v>
      </c>
      <c r="G436" s="182">
        <v>153</v>
      </c>
      <c r="H436" s="182">
        <v>56</v>
      </c>
      <c r="I436" s="184">
        <f t="shared" si="126"/>
        <v>97</v>
      </c>
      <c r="J436" s="191">
        <f>SUM($D$8,$D$10:$D436)/(_xlfn.DAYS(B436,"10-Jun-2020")+1)</f>
        <v>156.53515625</v>
      </c>
      <c r="K436" s="204" t="s">
        <v>59</v>
      </c>
      <c r="L436" s="132"/>
      <c r="M436" s="133"/>
    </row>
    <row r="437" spans="2:13" s="126" customFormat="1" ht="17.850000000000001" hidden="1" customHeight="1" outlineLevel="1">
      <c r="B437" s="156">
        <v>44760</v>
      </c>
      <c r="C437" s="182" t="s">
        <v>28</v>
      </c>
      <c r="D437" s="182">
        <v>306</v>
      </c>
      <c r="E437" s="182">
        <v>180</v>
      </c>
      <c r="F437" s="182">
        <f t="shared" ref="F437" si="127">D437-E437</f>
        <v>126</v>
      </c>
      <c r="G437" s="182">
        <v>408</v>
      </c>
      <c r="H437" s="182">
        <v>265</v>
      </c>
      <c r="I437" s="184">
        <f t="shared" ref="I437" si="128">G437-H437</f>
        <v>143</v>
      </c>
      <c r="J437" s="191">
        <f>SUM($D$8,$D$10:$D437)/(_xlfn.DAYS(B437,"10-Jun-2020")+1)</f>
        <v>156.72951885565669</v>
      </c>
      <c r="K437" s="204" t="s">
        <v>59</v>
      </c>
      <c r="L437" s="132"/>
      <c r="M437" s="133"/>
    </row>
    <row r="438" spans="2:13" s="126" customFormat="1" ht="35.1" hidden="1" customHeight="1" outlineLevel="1">
      <c r="B438" s="156">
        <v>44761</v>
      </c>
      <c r="C438" s="182" t="s">
        <v>29</v>
      </c>
      <c r="D438" s="182">
        <v>312</v>
      </c>
      <c r="E438" s="182">
        <v>231</v>
      </c>
      <c r="F438" s="182">
        <f t="shared" ref="F438" si="129">D438-E438</f>
        <v>81</v>
      </c>
      <c r="G438" s="182">
        <v>1052</v>
      </c>
      <c r="H438" s="182">
        <v>946</v>
      </c>
      <c r="I438" s="184">
        <f t="shared" ref="I438" si="130">G438-H438</f>
        <v>106</v>
      </c>
      <c r="J438" s="191">
        <f>SUM($D$8,$D$10:$D438)/(_xlfn.DAYS(B438,"10-Jun-2020")+1)</f>
        <v>156.93116883116883</v>
      </c>
      <c r="K438" s="205" t="s">
        <v>137</v>
      </c>
      <c r="L438" s="132"/>
      <c r="M438" s="133"/>
    </row>
    <row r="439" spans="2:13" s="126" customFormat="1" ht="17.850000000000001" hidden="1" customHeight="1" outlineLevel="1">
      <c r="B439" s="156">
        <v>44762</v>
      </c>
      <c r="C439" s="182" t="s">
        <v>15</v>
      </c>
      <c r="D439" s="182">
        <v>383</v>
      </c>
      <c r="E439" s="182">
        <v>302</v>
      </c>
      <c r="F439" s="182">
        <f t="shared" ref="F439" si="131">D439-E439</f>
        <v>81</v>
      </c>
      <c r="G439" s="182">
        <v>616</v>
      </c>
      <c r="H439" s="182">
        <v>517</v>
      </c>
      <c r="I439" s="184">
        <f t="shared" ref="I439" si="132">G439-H439</f>
        <v>99</v>
      </c>
      <c r="J439" s="191">
        <f>SUM($D$8,$D$10:$D439)/(_xlfn.DAYS(B439,"10-Jun-2020")+1)</f>
        <v>157.22438391699092</v>
      </c>
      <c r="K439" s="204" t="s">
        <v>59</v>
      </c>
      <c r="L439" s="132"/>
      <c r="M439" s="133"/>
    </row>
    <row r="440" spans="2:13" s="126" customFormat="1" ht="17.850000000000001" hidden="1" customHeight="1" outlineLevel="1">
      <c r="B440" s="156">
        <v>44763</v>
      </c>
      <c r="C440" s="182" t="s">
        <v>16</v>
      </c>
      <c r="D440" s="182">
        <v>196</v>
      </c>
      <c r="E440" s="182">
        <v>146</v>
      </c>
      <c r="F440" s="182">
        <f t="shared" ref="F440" si="133">D440-E440</f>
        <v>50</v>
      </c>
      <c r="G440" s="182">
        <v>292</v>
      </c>
      <c r="H440" s="182">
        <v>228</v>
      </c>
      <c r="I440" s="184">
        <f t="shared" ref="I440" si="134">G440-H440</f>
        <v>64</v>
      </c>
      <c r="J440" s="191">
        <f>SUM($D$8,$D$10:$D440)/(_xlfn.DAYS(B440,"10-Jun-2020")+1)</f>
        <v>157.27461139896374</v>
      </c>
      <c r="K440" s="204" t="s">
        <v>59</v>
      </c>
      <c r="L440" s="132"/>
      <c r="M440" s="133"/>
    </row>
    <row r="441" spans="2:13" s="126" customFormat="1" ht="17.850000000000001" hidden="1" customHeight="1" outlineLevel="1">
      <c r="B441" s="156">
        <v>44764</v>
      </c>
      <c r="C441" s="182" t="s">
        <v>26</v>
      </c>
      <c r="D441" s="182">
        <v>371</v>
      </c>
      <c r="E441" s="182">
        <v>234</v>
      </c>
      <c r="F441" s="182">
        <f t="shared" ref="F441:F443" si="135">D441-E441</f>
        <v>137</v>
      </c>
      <c r="G441" s="182">
        <v>592</v>
      </c>
      <c r="H441" s="182">
        <v>428</v>
      </c>
      <c r="I441" s="184">
        <f t="shared" ref="I441:I443" si="136">G441-H441</f>
        <v>164</v>
      </c>
      <c r="J441" s="191">
        <f>SUM($D$8,$D$10:$D441)/(_xlfn.DAYS(B441,"10-Jun-2020")+1)</f>
        <v>157.55109961190169</v>
      </c>
      <c r="K441" s="205" t="s">
        <v>138</v>
      </c>
      <c r="L441" s="132"/>
      <c r="M441" s="133"/>
    </row>
    <row r="442" spans="2:13" s="126" customFormat="1" ht="17.850000000000001" hidden="1" customHeight="1" outlineLevel="1">
      <c r="B442" s="156">
        <v>44765</v>
      </c>
      <c r="C442" s="182" t="s">
        <v>18</v>
      </c>
      <c r="D442" s="182">
        <v>154</v>
      </c>
      <c r="E442" s="182">
        <v>63</v>
      </c>
      <c r="F442" s="182">
        <f t="shared" si="135"/>
        <v>91</v>
      </c>
      <c r="G442" s="182">
        <v>186</v>
      </c>
      <c r="H442" s="182">
        <v>91</v>
      </c>
      <c r="I442" s="184">
        <f t="shared" si="136"/>
        <v>95</v>
      </c>
      <c r="J442" s="191">
        <f>SUM($D$8,$D$10:$D442)/(_xlfn.DAYS(B442,"10-Jun-2020")+1)</f>
        <v>157.54651162790697</v>
      </c>
      <c r="K442" s="204" t="s">
        <v>59</v>
      </c>
      <c r="L442" s="132"/>
      <c r="M442" s="133"/>
    </row>
    <row r="443" spans="2:13" s="126" customFormat="1" ht="17.850000000000001" hidden="1" customHeight="1" outlineLevel="1">
      <c r="B443" s="156">
        <v>44766</v>
      </c>
      <c r="C443" s="182" t="s">
        <v>19</v>
      </c>
      <c r="D443" s="182">
        <v>105</v>
      </c>
      <c r="E443" s="182">
        <v>48</v>
      </c>
      <c r="F443" s="182">
        <f t="shared" si="135"/>
        <v>57</v>
      </c>
      <c r="G443" s="182">
        <v>147</v>
      </c>
      <c r="H443" s="182">
        <v>82</v>
      </c>
      <c r="I443" s="184">
        <f t="shared" si="136"/>
        <v>65</v>
      </c>
      <c r="J443" s="191">
        <f>SUM($D$8,$D$10:$D443)/(_xlfn.DAYS(B443,"10-Jun-2020")+1)</f>
        <v>157.47870967741935</v>
      </c>
      <c r="K443" s="204" t="s">
        <v>59</v>
      </c>
      <c r="L443" s="132"/>
      <c r="M443" s="133"/>
    </row>
    <row r="444" spans="2:13" s="126" customFormat="1" ht="35.1" hidden="1" customHeight="1" outlineLevel="1">
      <c r="B444" s="156">
        <v>44767</v>
      </c>
      <c r="C444" s="182" t="s">
        <v>28</v>
      </c>
      <c r="D444" s="182">
        <v>334</v>
      </c>
      <c r="E444" s="182">
        <v>240</v>
      </c>
      <c r="F444" s="182">
        <f t="shared" ref="F444" si="137">D444-E444</f>
        <v>94</v>
      </c>
      <c r="G444" s="182">
        <v>594</v>
      </c>
      <c r="H444" s="182">
        <v>473</v>
      </c>
      <c r="I444" s="184">
        <f t="shared" ref="I444" si="138">G444-H444</f>
        <v>121</v>
      </c>
      <c r="J444" s="191">
        <f>SUM($D$8,$D$10:$D444)/(_xlfn.DAYS(B444,"10-Jun-2020")+1)</f>
        <v>157.70618556701032</v>
      </c>
      <c r="K444" s="196" t="s">
        <v>139</v>
      </c>
      <c r="L444" s="132"/>
      <c r="M444" s="133"/>
    </row>
    <row r="445" spans="2:13" s="126" customFormat="1" ht="17.850000000000001" hidden="1" customHeight="1" outlineLevel="1">
      <c r="B445" s="156">
        <v>44768</v>
      </c>
      <c r="C445" s="182" t="s">
        <v>29</v>
      </c>
      <c r="D445" s="182">
        <v>381</v>
      </c>
      <c r="E445" s="182">
        <v>280</v>
      </c>
      <c r="F445" s="182">
        <f t="shared" ref="F445" si="139">D445-E445</f>
        <v>101</v>
      </c>
      <c r="G445" s="182">
        <v>682</v>
      </c>
      <c r="H445" s="182">
        <v>543</v>
      </c>
      <c r="I445" s="184">
        <f t="shared" ref="I445" si="140">G445-H445</f>
        <v>139</v>
      </c>
      <c r="J445" s="191">
        <f>SUM($D$8,$D$10:$D445)/(_xlfn.DAYS(B445,"10-Jun-2020")+1)</f>
        <v>157.993564993565</v>
      </c>
      <c r="K445" s="204" t="s">
        <v>59</v>
      </c>
      <c r="L445" s="132"/>
      <c r="M445" s="133"/>
    </row>
    <row r="446" spans="2:13" s="126" customFormat="1" ht="17.850000000000001" hidden="1" customHeight="1" outlineLevel="1">
      <c r="B446" s="149">
        <v>44769</v>
      </c>
      <c r="C446" s="186" t="s">
        <v>15</v>
      </c>
      <c r="D446" s="186">
        <v>361</v>
      </c>
      <c r="E446" s="186">
        <v>240</v>
      </c>
      <c r="F446" s="186">
        <f t="shared" ref="F446" si="141">D446-E446</f>
        <v>121</v>
      </c>
      <c r="G446" s="186">
        <v>654</v>
      </c>
      <c r="H446" s="186">
        <v>511</v>
      </c>
      <c r="I446" s="188">
        <f t="shared" ref="I446" si="142">G446-H446</f>
        <v>143</v>
      </c>
      <c r="J446" s="191">
        <f>SUM($D$8,$D$10:$D446)/(_xlfn.DAYS(B446,"10-Jun-2020")+1)</f>
        <v>158.25449871465295</v>
      </c>
      <c r="K446" s="155" t="s">
        <v>140</v>
      </c>
      <c r="L446" s="132"/>
      <c r="M446" s="133"/>
    </row>
    <row r="447" spans="2:13" s="126" customFormat="1" ht="17.850000000000001" hidden="1" customHeight="1" outlineLevel="1">
      <c r="B447" s="156">
        <v>44770</v>
      </c>
      <c r="C447" s="182" t="s">
        <v>16</v>
      </c>
      <c r="D447" s="182">
        <v>425</v>
      </c>
      <c r="E447" s="182">
        <v>265</v>
      </c>
      <c r="F447" s="182">
        <f t="shared" ref="F447" si="143">D447-E447</f>
        <v>160</v>
      </c>
      <c r="G447" s="182">
        <v>712</v>
      </c>
      <c r="H447" s="182">
        <v>532</v>
      </c>
      <c r="I447" s="184">
        <f t="shared" ref="I447" si="144">G447-H447</f>
        <v>180</v>
      </c>
      <c r="J447" s="191">
        <f>SUM($D$8,$D$10:$D447)/(_xlfn.DAYS(B447,"10-Jun-2020")+1)</f>
        <v>158.59691912708601</v>
      </c>
      <c r="K447" s="204" t="s">
        <v>59</v>
      </c>
      <c r="L447" s="132"/>
      <c r="M447" s="133"/>
    </row>
    <row r="448" spans="2:13" s="126" customFormat="1" ht="52.35" hidden="1" customHeight="1" outlineLevel="1">
      <c r="B448" s="156">
        <v>44771</v>
      </c>
      <c r="C448" s="182" t="s">
        <v>26</v>
      </c>
      <c r="D448" s="182">
        <v>338</v>
      </c>
      <c r="E448" s="182">
        <v>230</v>
      </c>
      <c r="F448" s="182">
        <f t="shared" ref="F448:F450" si="145">D448-E448</f>
        <v>108</v>
      </c>
      <c r="G448" s="182">
        <v>675</v>
      </c>
      <c r="H448" s="182">
        <v>541</v>
      </c>
      <c r="I448" s="184">
        <f t="shared" ref="I448:I450" si="146">G448-H448</f>
        <v>134</v>
      </c>
      <c r="J448" s="191">
        <f>SUM($D$8,$D$10:$D448)/(_xlfn.DAYS(B448,"10-Jun-2020")+1)</f>
        <v>158.82692307692307</v>
      </c>
      <c r="K448" s="196" t="s">
        <v>141</v>
      </c>
      <c r="L448" s="132"/>
      <c r="M448" s="133"/>
    </row>
    <row r="449" spans="2:13" s="126" customFormat="1" ht="17.850000000000001" hidden="1" customHeight="1" outlineLevel="1">
      <c r="B449" s="156">
        <v>44772</v>
      </c>
      <c r="C449" s="182" t="s">
        <v>18</v>
      </c>
      <c r="D449" s="182">
        <v>280</v>
      </c>
      <c r="E449" s="182">
        <v>82</v>
      </c>
      <c r="F449" s="182">
        <f t="shared" si="145"/>
        <v>198</v>
      </c>
      <c r="G449" s="182">
        <v>318</v>
      </c>
      <c r="H449" s="182">
        <v>110</v>
      </c>
      <c r="I449" s="184">
        <f t="shared" si="146"/>
        <v>208</v>
      </c>
      <c r="J449" s="191">
        <f>SUM($D$8,$D$10:$D449)/(_xlfn.DAYS(B449,"10-Jun-2020")+1)</f>
        <v>158.98207426376442</v>
      </c>
      <c r="K449" s="204" t="s">
        <v>59</v>
      </c>
      <c r="L449" s="132"/>
      <c r="M449" s="133"/>
    </row>
    <row r="450" spans="2:13" s="126" customFormat="1" ht="17.850000000000001" hidden="1" customHeight="1" outlineLevel="1">
      <c r="B450" s="156">
        <v>44773</v>
      </c>
      <c r="C450" s="182" t="s">
        <v>19</v>
      </c>
      <c r="D450" s="182">
        <v>144</v>
      </c>
      <c r="E450" s="182">
        <v>50</v>
      </c>
      <c r="F450" s="182">
        <f t="shared" si="145"/>
        <v>94</v>
      </c>
      <c r="G450" s="182">
        <v>189</v>
      </c>
      <c r="H450" s="182">
        <v>84</v>
      </c>
      <c r="I450" s="184">
        <f t="shared" si="146"/>
        <v>105</v>
      </c>
      <c r="J450" s="191">
        <f>SUM($D$8,$D$10:$D450)/(_xlfn.DAYS(B450,"10-Jun-2020")+1)</f>
        <v>158.96291560102301</v>
      </c>
      <c r="K450" s="204" t="s">
        <v>59</v>
      </c>
      <c r="L450" s="132"/>
      <c r="M450" s="133"/>
    </row>
    <row r="451" spans="2:13" s="126" customFormat="1" ht="17.850000000000001" hidden="1" customHeight="1" outlineLevel="1" collapsed="1">
      <c r="B451" s="156">
        <v>44774</v>
      </c>
      <c r="C451" s="182" t="s">
        <v>28</v>
      </c>
      <c r="D451" s="182">
        <v>469</v>
      </c>
      <c r="E451" s="182">
        <v>237</v>
      </c>
      <c r="F451" s="182">
        <f t="shared" ref="F451" si="147">D451-E451</f>
        <v>232</v>
      </c>
      <c r="G451" s="182">
        <v>731</v>
      </c>
      <c r="H451" s="182">
        <v>461</v>
      </c>
      <c r="I451" s="184">
        <f t="shared" ref="I451" si="148">G451-H451</f>
        <v>270</v>
      </c>
      <c r="J451" s="191">
        <f>SUM($D$8,$D$10:$D451)/(_xlfn.DAYS(B451,"10-Jun-2020")+1)</f>
        <v>159.35887611749681</v>
      </c>
      <c r="K451" s="162" t="s">
        <v>142</v>
      </c>
      <c r="L451" s="132"/>
      <c r="M451" s="133"/>
    </row>
    <row r="452" spans="2:13" s="126" customFormat="1" ht="17.850000000000001" hidden="1" customHeight="1" outlineLevel="1">
      <c r="B452" s="156">
        <v>44775</v>
      </c>
      <c r="C452" s="182" t="s">
        <v>29</v>
      </c>
      <c r="D452" s="182">
        <v>564</v>
      </c>
      <c r="E452" s="182">
        <v>285</v>
      </c>
      <c r="F452" s="182">
        <f t="shared" ref="F452" si="149">D452-E452</f>
        <v>279</v>
      </c>
      <c r="G452" s="182">
        <v>771</v>
      </c>
      <c r="H452" s="182">
        <v>449</v>
      </c>
      <c r="I452" s="184">
        <f t="shared" ref="I452" si="150">G452-H452</f>
        <v>322</v>
      </c>
      <c r="J452" s="191">
        <f>SUM($D$8,$D$10:$D452)/(_xlfn.DAYS(B452,"10-Jun-2020")+1)</f>
        <v>159.875</v>
      </c>
      <c r="K452" s="197" t="s">
        <v>143</v>
      </c>
      <c r="L452" s="132"/>
      <c r="M452" s="133"/>
    </row>
    <row r="453" spans="2:13" s="126" customFormat="1" ht="35.1" hidden="1" customHeight="1" outlineLevel="1">
      <c r="B453" s="156">
        <v>44776</v>
      </c>
      <c r="C453" s="182" t="s">
        <v>15</v>
      </c>
      <c r="D453" s="182">
        <v>541</v>
      </c>
      <c r="E453" s="182">
        <v>308</v>
      </c>
      <c r="F453" s="182">
        <f t="shared" ref="F453" si="151">D453-E453</f>
        <v>233</v>
      </c>
      <c r="G453" s="182">
        <v>973</v>
      </c>
      <c r="H453" s="182">
        <v>699</v>
      </c>
      <c r="I453" s="184">
        <f t="shared" ref="I453" si="152">G453-H453</f>
        <v>274</v>
      </c>
      <c r="J453" s="191">
        <f>SUM($D$8,$D$10:$D453)/(_xlfn.DAYS(B453,"10-Jun-2020")+1)</f>
        <v>160.36050955414012</v>
      </c>
      <c r="K453" s="196" t="s">
        <v>144</v>
      </c>
      <c r="L453" s="132"/>
      <c r="M453" s="133"/>
    </row>
    <row r="454" spans="2:13" s="126" customFormat="1" ht="17.850000000000001" hidden="1" customHeight="1" outlineLevel="1">
      <c r="B454" s="156">
        <v>44777</v>
      </c>
      <c r="C454" s="182" t="s">
        <v>16</v>
      </c>
      <c r="D454" s="182">
        <v>522</v>
      </c>
      <c r="E454" s="182">
        <v>278</v>
      </c>
      <c r="F454" s="182">
        <f t="shared" ref="F454" si="153">D454-E454</f>
        <v>244</v>
      </c>
      <c r="G454" s="182">
        <v>742</v>
      </c>
      <c r="H454" s="182">
        <v>460</v>
      </c>
      <c r="I454" s="184">
        <f t="shared" ref="I454" si="154">G454-H454</f>
        <v>282</v>
      </c>
      <c r="J454" s="191">
        <f>SUM($D$8,$D$10:$D454)/(_xlfn.DAYS(B454,"10-Jun-2020")+1)</f>
        <v>160.82061068702291</v>
      </c>
      <c r="K454" s="162" t="s">
        <v>145</v>
      </c>
      <c r="L454" s="132"/>
      <c r="M454" s="133"/>
    </row>
    <row r="455" spans="2:13" s="126" customFormat="1" ht="35.1" hidden="1" customHeight="1" outlineLevel="1">
      <c r="B455" s="156">
        <v>44778</v>
      </c>
      <c r="C455" s="182" t="s">
        <v>26</v>
      </c>
      <c r="D455" s="182">
        <v>419</v>
      </c>
      <c r="E455" s="182">
        <v>220</v>
      </c>
      <c r="F455" s="182">
        <f t="shared" ref="F455:F457" si="155">D455-E455</f>
        <v>199</v>
      </c>
      <c r="G455" s="182">
        <v>694</v>
      </c>
      <c r="H455" s="182">
        <v>457</v>
      </c>
      <c r="I455" s="184">
        <f t="shared" ref="I455:I457" si="156">G455-H455</f>
        <v>237</v>
      </c>
      <c r="J455" s="191">
        <f>SUM($D$8,$D$10:$D455)/(_xlfn.DAYS(B455,"10-Jun-2020")+1)</f>
        <v>161.14866581956798</v>
      </c>
      <c r="K455" s="196" t="s">
        <v>146</v>
      </c>
      <c r="L455" s="132"/>
      <c r="M455" s="133"/>
    </row>
    <row r="456" spans="2:13" s="126" customFormat="1" ht="17.850000000000001" hidden="1" customHeight="1" outlineLevel="1">
      <c r="B456" s="156">
        <v>44779</v>
      </c>
      <c r="C456" s="182" t="s">
        <v>18</v>
      </c>
      <c r="D456" s="182">
        <v>233</v>
      </c>
      <c r="E456" s="182">
        <v>59</v>
      </c>
      <c r="F456" s="182">
        <f t="shared" si="155"/>
        <v>174</v>
      </c>
      <c r="G456" s="182">
        <v>282</v>
      </c>
      <c r="H456" s="182">
        <v>90</v>
      </c>
      <c r="I456" s="184">
        <f t="shared" si="156"/>
        <v>192</v>
      </c>
      <c r="J456" s="191">
        <f>SUM($D$8,$D$10:$D456)/(_xlfn.DAYS(B456,"10-Jun-2020")+1)</f>
        <v>161.23984771573603</v>
      </c>
      <c r="K456" s="197" t="s">
        <v>59</v>
      </c>
      <c r="L456" s="132"/>
      <c r="M456" s="133"/>
    </row>
    <row r="457" spans="2:13" s="126" customFormat="1" ht="17.850000000000001" hidden="1" customHeight="1" outlineLevel="1">
      <c r="B457" s="156">
        <v>44780</v>
      </c>
      <c r="C457" s="182" t="s">
        <v>19</v>
      </c>
      <c r="D457" s="182">
        <v>217</v>
      </c>
      <c r="E457" s="182">
        <v>58</v>
      </c>
      <c r="F457" s="182">
        <f t="shared" si="155"/>
        <v>159</v>
      </c>
      <c r="G457" s="182">
        <v>275</v>
      </c>
      <c r="H457" s="182">
        <v>102</v>
      </c>
      <c r="I457" s="184">
        <f t="shared" si="156"/>
        <v>173</v>
      </c>
      <c r="J457" s="191">
        <f>SUM($D$8,$D$10:$D457)/(_xlfn.DAYS(B457,"10-Jun-2020")+1)</f>
        <v>161.31051964512039</v>
      </c>
      <c r="K457" s="197" t="s">
        <v>59</v>
      </c>
      <c r="L457" s="132"/>
      <c r="M457" s="133"/>
    </row>
    <row r="458" spans="2:13" s="126" customFormat="1" ht="17.850000000000001" hidden="1" customHeight="1" outlineLevel="1">
      <c r="B458" s="156">
        <v>44781</v>
      </c>
      <c r="C458" s="182" t="s">
        <v>28</v>
      </c>
      <c r="D458" s="182">
        <v>437</v>
      </c>
      <c r="E458" s="182">
        <v>258</v>
      </c>
      <c r="F458" s="182">
        <f t="shared" ref="F458" si="157">D458-E458</f>
        <v>179</v>
      </c>
      <c r="G458" s="182">
        <v>823</v>
      </c>
      <c r="H458" s="182">
        <v>610</v>
      </c>
      <c r="I458" s="184">
        <f t="shared" ref="I458" si="158">G458-H458</f>
        <v>213</v>
      </c>
      <c r="J458" s="191">
        <f>SUM($D$8,$D$10:$D458)/(_xlfn.DAYS(B458,"10-Jun-2020")+1)</f>
        <v>161.65949367088606</v>
      </c>
      <c r="K458" s="206" t="s">
        <v>147</v>
      </c>
      <c r="L458" s="132"/>
      <c r="M458" s="133"/>
    </row>
    <row r="459" spans="2:13" s="126" customFormat="1" ht="17.850000000000001" hidden="1" customHeight="1" outlineLevel="1">
      <c r="B459" s="156">
        <v>44782</v>
      </c>
      <c r="C459" s="182" t="s">
        <v>29</v>
      </c>
      <c r="D459" s="182">
        <v>395</v>
      </c>
      <c r="E459" s="182">
        <v>260</v>
      </c>
      <c r="F459" s="182">
        <f t="shared" ref="F459" si="159">D459-E459</f>
        <v>135</v>
      </c>
      <c r="G459" s="182">
        <v>684</v>
      </c>
      <c r="H459" s="182">
        <v>505</v>
      </c>
      <c r="I459" s="184">
        <f t="shared" ref="I459" si="160">G459-H459</f>
        <v>179</v>
      </c>
      <c r="J459" s="191">
        <f>SUM($D$8,$D$10:$D459)/(_xlfn.DAYS(B459,"10-Jun-2020")+1)</f>
        <v>161.95448798988622</v>
      </c>
      <c r="K459" s="162" t="s">
        <v>148</v>
      </c>
      <c r="L459" s="132"/>
      <c r="M459" s="133"/>
    </row>
    <row r="460" spans="2:13" s="126" customFormat="1" ht="35.1" hidden="1" customHeight="1" outlineLevel="1">
      <c r="B460" s="156">
        <v>44783</v>
      </c>
      <c r="C460" s="182" t="s">
        <v>15</v>
      </c>
      <c r="D460" s="182">
        <v>392</v>
      </c>
      <c r="E460" s="182">
        <v>244</v>
      </c>
      <c r="F460" s="182">
        <f t="shared" ref="F460" si="161">D460-E460</f>
        <v>148</v>
      </c>
      <c r="G460" s="182">
        <v>602</v>
      </c>
      <c r="H460" s="182">
        <v>435</v>
      </c>
      <c r="I460" s="184">
        <f t="shared" ref="I460" si="162">G460-H460</f>
        <v>167</v>
      </c>
      <c r="J460" s="191">
        <f>SUM($D$8,$D$10:$D460)/(_xlfn.DAYS(B460,"10-Jun-2020")+1)</f>
        <v>162.24494949494951</v>
      </c>
      <c r="K460" s="205" t="s">
        <v>149</v>
      </c>
      <c r="L460" s="132"/>
      <c r="M460" s="133"/>
    </row>
    <row r="461" spans="2:13" s="126" customFormat="1" ht="35.1" hidden="1" customHeight="1" outlineLevel="1">
      <c r="B461" s="156">
        <v>44784</v>
      </c>
      <c r="C461" s="182" t="s">
        <v>16</v>
      </c>
      <c r="D461" s="182">
        <v>371</v>
      </c>
      <c r="E461" s="182">
        <v>223</v>
      </c>
      <c r="F461" s="182">
        <f t="shared" ref="F461" si="163">D461-E461</f>
        <v>148</v>
      </c>
      <c r="G461" s="182">
        <v>595</v>
      </c>
      <c r="H461" s="182">
        <v>424</v>
      </c>
      <c r="I461" s="184">
        <f t="shared" ref="I461" si="164">G461-H461</f>
        <v>171</v>
      </c>
      <c r="J461" s="191">
        <f>SUM($D$8,$D$10:$D461)/(_xlfn.DAYS(B461,"10-Jun-2020")+1)</f>
        <v>162.50819672131146</v>
      </c>
      <c r="K461" s="196" t="s">
        <v>150</v>
      </c>
      <c r="L461" s="132"/>
      <c r="M461" s="133"/>
    </row>
    <row r="462" spans="2:13" s="126" customFormat="1" ht="17.850000000000001" hidden="1" customHeight="1" outlineLevel="1">
      <c r="B462" s="156">
        <v>44785</v>
      </c>
      <c r="C462" s="182" t="s">
        <v>26</v>
      </c>
      <c r="D462" s="182">
        <v>323</v>
      </c>
      <c r="E462" s="182">
        <v>211</v>
      </c>
      <c r="F462" s="182">
        <f t="shared" ref="F462" si="165">D462-E462</f>
        <v>112</v>
      </c>
      <c r="G462" s="182">
        <v>617</v>
      </c>
      <c r="H462" s="182">
        <v>471</v>
      </c>
      <c r="I462" s="184">
        <f t="shared" ref="I462" si="166">G462-H462</f>
        <v>146</v>
      </c>
      <c r="J462" s="191">
        <f>SUM($D$8,$D$10:$D462)/(_xlfn.DAYS(B462,"10-Jun-2020")+1)</f>
        <v>162.71032745591938</v>
      </c>
      <c r="K462" s="197" t="s">
        <v>59</v>
      </c>
      <c r="L462" s="132"/>
      <c r="M462" s="133"/>
    </row>
    <row r="463" spans="2:13" s="126" customFormat="1" ht="17.850000000000001" hidden="1" customHeight="1" outlineLevel="1">
      <c r="B463" s="156">
        <v>44786</v>
      </c>
      <c r="C463" s="182" t="s">
        <v>18</v>
      </c>
      <c r="D463" s="182">
        <v>110</v>
      </c>
      <c r="E463" s="182">
        <v>53</v>
      </c>
      <c r="F463" s="182">
        <f t="shared" ref="F463:F465" si="167">D463-E463</f>
        <v>57</v>
      </c>
      <c r="G463" s="182">
        <v>158</v>
      </c>
      <c r="H463" s="182">
        <v>89</v>
      </c>
      <c r="I463" s="184">
        <f t="shared" ref="I463:I465" si="168">G463-H463</f>
        <v>69</v>
      </c>
      <c r="J463" s="191">
        <f>SUM($D$8,$D$10:$D463)/(_xlfn.DAYS(B463,"10-Jun-2020")+1)</f>
        <v>162.6440251572327</v>
      </c>
      <c r="K463" s="197" t="s">
        <v>59</v>
      </c>
      <c r="L463" s="132"/>
      <c r="M463" s="133"/>
    </row>
    <row r="464" spans="2:13" s="126" customFormat="1" ht="17.850000000000001" hidden="1" customHeight="1" outlineLevel="1">
      <c r="B464" s="156">
        <v>44787</v>
      </c>
      <c r="C464" s="182" t="s">
        <v>19</v>
      </c>
      <c r="D464" s="182">
        <v>104</v>
      </c>
      <c r="E464" s="182">
        <v>41</v>
      </c>
      <c r="F464" s="182">
        <f t="shared" si="167"/>
        <v>63</v>
      </c>
      <c r="G464" s="182">
        <v>143</v>
      </c>
      <c r="H464" s="182">
        <v>73</v>
      </c>
      <c r="I464" s="184">
        <f t="shared" si="168"/>
        <v>70</v>
      </c>
      <c r="J464" s="191">
        <f>SUM($D$8,$D$10:$D464)/(_xlfn.DAYS(B464,"10-Jun-2020")+1)</f>
        <v>162.57035175879398</v>
      </c>
      <c r="K464" s="197" t="s">
        <v>59</v>
      </c>
      <c r="L464" s="132"/>
      <c r="M464" s="133"/>
    </row>
    <row r="465" spans="2:13" s="126" customFormat="1" ht="17.850000000000001" hidden="1" customHeight="1" outlineLevel="1">
      <c r="B465" s="156">
        <v>44788</v>
      </c>
      <c r="C465" s="182" t="s">
        <v>28</v>
      </c>
      <c r="D465" s="182">
        <v>192</v>
      </c>
      <c r="E465" s="182">
        <v>137</v>
      </c>
      <c r="F465" s="182">
        <f t="shared" si="167"/>
        <v>55</v>
      </c>
      <c r="G465" s="182">
        <v>300</v>
      </c>
      <c r="H465" s="182">
        <v>226</v>
      </c>
      <c r="I465" s="184">
        <f t="shared" si="168"/>
        <v>74</v>
      </c>
      <c r="J465" s="191">
        <f>SUM($D$8,$D$10:$D465)/(_xlfn.DAYS(B465,"10-Jun-2020")+1)</f>
        <v>162.6072772898369</v>
      </c>
      <c r="K465" s="197" t="s">
        <v>59</v>
      </c>
      <c r="L465" s="132"/>
      <c r="M465" s="133"/>
    </row>
    <row r="466" spans="2:13" s="126" customFormat="1" ht="17.850000000000001" hidden="1" customHeight="1" outlineLevel="1">
      <c r="B466" s="156">
        <v>44789</v>
      </c>
      <c r="C466" s="182" t="s">
        <v>29</v>
      </c>
      <c r="D466" s="182">
        <v>304</v>
      </c>
      <c r="E466" s="182">
        <v>256</v>
      </c>
      <c r="F466" s="182">
        <f t="shared" ref="F466" si="169">D466-E466</f>
        <v>48</v>
      </c>
      <c r="G466" s="182">
        <v>538</v>
      </c>
      <c r="H466" s="182">
        <v>479</v>
      </c>
      <c r="I466" s="184">
        <f t="shared" ref="I466" si="170">G466-H466</f>
        <v>59</v>
      </c>
      <c r="J466" s="191">
        <f>SUM($D$8,$D$10:$D466)/(_xlfn.DAYS(B466,"10-Jun-2020")+1)</f>
        <v>162.78446115288222</v>
      </c>
      <c r="K466" s="197" t="s">
        <v>59</v>
      </c>
      <c r="L466" s="132"/>
      <c r="M466" s="133"/>
    </row>
    <row r="467" spans="2:13" s="126" customFormat="1" ht="34.35" hidden="1" customHeight="1" outlineLevel="1">
      <c r="B467" s="156">
        <v>44790</v>
      </c>
      <c r="C467" s="182" t="s">
        <v>15</v>
      </c>
      <c r="D467" s="182">
        <v>469</v>
      </c>
      <c r="E467" s="182">
        <v>237</v>
      </c>
      <c r="F467" s="182">
        <f t="shared" ref="F467" si="171">D467-E467</f>
        <v>232</v>
      </c>
      <c r="G467" s="182">
        <v>731</v>
      </c>
      <c r="H467" s="182">
        <v>461</v>
      </c>
      <c r="I467" s="184">
        <f t="shared" ref="I467" si="172">G467-H467</f>
        <v>270</v>
      </c>
      <c r="J467" s="191">
        <f>SUM($D$8,$D$10:$D467)/(_xlfn.DAYS(B467,"10-Jun-2020")+1)</f>
        <v>163.1677096370463</v>
      </c>
      <c r="K467" s="196" t="s">
        <v>151</v>
      </c>
      <c r="L467" s="132"/>
      <c r="M467" s="133"/>
    </row>
    <row r="468" spans="2:13" s="126" customFormat="1" ht="17.850000000000001" hidden="1" customHeight="1" outlineLevel="1">
      <c r="B468" s="156">
        <v>44791</v>
      </c>
      <c r="C468" s="182" t="s">
        <v>16</v>
      </c>
      <c r="D468" s="182">
        <v>564</v>
      </c>
      <c r="E468" s="182">
        <v>286</v>
      </c>
      <c r="F468" s="182">
        <f t="shared" ref="F468" si="173">D468-E468</f>
        <v>278</v>
      </c>
      <c r="G468" s="182">
        <v>977</v>
      </c>
      <c r="H468" s="182">
        <v>643</v>
      </c>
      <c r="I468" s="184">
        <f t="shared" ref="I468" si="174">G468-H468</f>
        <v>334</v>
      </c>
      <c r="J468" s="191">
        <f>SUM($D$8,$D$10:$D468)/(_xlfn.DAYS(B468,"10-Jun-2020")+1)</f>
        <v>163.66874999999999</v>
      </c>
      <c r="K468" s="162" t="s">
        <v>152</v>
      </c>
      <c r="L468" s="132"/>
      <c r="M468" s="133"/>
    </row>
    <row r="469" spans="2:13" s="126" customFormat="1" ht="69.599999999999994" hidden="1" customHeight="1" outlineLevel="1">
      <c r="B469" s="156">
        <v>44792</v>
      </c>
      <c r="C469" s="182" t="s">
        <v>26</v>
      </c>
      <c r="D469" s="182">
        <v>521</v>
      </c>
      <c r="E469" s="182">
        <v>308</v>
      </c>
      <c r="F469" s="182">
        <f t="shared" ref="F469:F471" si="175">D469-E469</f>
        <v>213</v>
      </c>
      <c r="G469" s="182">
        <v>819</v>
      </c>
      <c r="H469" s="182">
        <v>566</v>
      </c>
      <c r="I469" s="184">
        <f t="shared" ref="I469:I471" si="176">G469-H469</f>
        <v>253</v>
      </c>
      <c r="J469" s="191">
        <f>SUM($D$8,$D$10:$D469)/(_xlfn.DAYS(B469,"10-Jun-2020")+1)</f>
        <v>164.11485642946317</v>
      </c>
      <c r="K469" s="196" t="s">
        <v>153</v>
      </c>
      <c r="L469" s="132"/>
      <c r="M469" s="133"/>
    </row>
    <row r="470" spans="2:13" s="126" customFormat="1" ht="17.850000000000001" hidden="1" customHeight="1" outlineLevel="1">
      <c r="B470" s="156">
        <v>44793</v>
      </c>
      <c r="C470" s="182" t="s">
        <v>18</v>
      </c>
      <c r="D470" s="182">
        <v>239</v>
      </c>
      <c r="E470" s="182">
        <v>70</v>
      </c>
      <c r="F470" s="182">
        <f t="shared" si="175"/>
        <v>169</v>
      </c>
      <c r="G470" s="182">
        <v>302</v>
      </c>
      <c r="H470" s="182">
        <v>98</v>
      </c>
      <c r="I470" s="184">
        <f t="shared" si="176"/>
        <v>204</v>
      </c>
      <c r="J470" s="191">
        <f>SUM($D$8,$D$10:$D470)/(_xlfn.DAYS(B470,"10-Jun-2020")+1)</f>
        <v>164.20822942643392</v>
      </c>
      <c r="K470" s="197" t="s">
        <v>59</v>
      </c>
      <c r="L470" s="132"/>
      <c r="M470" s="133"/>
    </row>
    <row r="471" spans="2:13" s="126" customFormat="1" ht="17.850000000000001" hidden="1" customHeight="1" outlineLevel="1">
      <c r="B471" s="156">
        <v>44794</v>
      </c>
      <c r="C471" s="182" t="s">
        <v>19</v>
      </c>
      <c r="D471" s="182">
        <v>211</v>
      </c>
      <c r="E471" s="182">
        <v>46</v>
      </c>
      <c r="F471" s="182">
        <f t="shared" si="175"/>
        <v>165</v>
      </c>
      <c r="G471" s="182">
        <v>255</v>
      </c>
      <c r="H471" s="182">
        <v>71</v>
      </c>
      <c r="I471" s="184">
        <f t="shared" si="176"/>
        <v>184</v>
      </c>
      <c r="J471" s="191">
        <f>SUM($D$8,$D$10:$D471)/(_xlfn.DAYS(B471,"10-Jun-2020")+1)</f>
        <v>164.26650062266501</v>
      </c>
      <c r="K471" s="197" t="s">
        <v>59</v>
      </c>
      <c r="L471" s="132"/>
      <c r="M471" s="133"/>
    </row>
    <row r="472" spans="2:13" s="126" customFormat="1" ht="17.850000000000001" hidden="1" customHeight="1" outlineLevel="1">
      <c r="B472" s="156">
        <v>44795</v>
      </c>
      <c r="C472" s="182" t="s">
        <v>28</v>
      </c>
      <c r="D472" s="182">
        <v>430</v>
      </c>
      <c r="E472" s="182">
        <v>243</v>
      </c>
      <c r="F472" s="182">
        <f t="shared" ref="F472" si="177">D472-E472</f>
        <v>187</v>
      </c>
      <c r="G472" s="182">
        <v>699</v>
      </c>
      <c r="H472" s="182">
        <v>478</v>
      </c>
      <c r="I472" s="184">
        <f t="shared" ref="I472" si="178">G472-H472</f>
        <v>221</v>
      </c>
      <c r="J472" s="191">
        <f>SUM($D$8,$D$10:$D472)/(_xlfn.DAYS(B472,"10-Jun-2020")+1)</f>
        <v>164.59701492537314</v>
      </c>
      <c r="K472" s="197" t="s">
        <v>59</v>
      </c>
      <c r="L472" s="132"/>
      <c r="M472" s="133"/>
    </row>
    <row r="473" spans="2:13" s="126" customFormat="1" ht="35.1" hidden="1" customHeight="1" outlineLevel="1">
      <c r="B473" s="156">
        <v>44796</v>
      </c>
      <c r="C473" s="182" t="s">
        <v>29</v>
      </c>
      <c r="D473" s="182">
        <v>361</v>
      </c>
      <c r="E473" s="182">
        <v>220</v>
      </c>
      <c r="F473" s="182">
        <f t="shared" ref="F473" si="179">D473-E473</f>
        <v>141</v>
      </c>
      <c r="G473" s="182">
        <v>609</v>
      </c>
      <c r="H473" s="182">
        <v>454</v>
      </c>
      <c r="I473" s="184">
        <f t="shared" ref="I473" si="180">G473-H473</f>
        <v>155</v>
      </c>
      <c r="J473" s="191">
        <f>SUM($D$8,$D$10:$D473)/(_xlfn.DAYS(B473,"10-Jun-2020")+1)</f>
        <v>164.84099378881987</v>
      </c>
      <c r="K473" s="196" t="s">
        <v>154</v>
      </c>
      <c r="L473" s="132"/>
      <c r="M473" s="133"/>
    </row>
    <row r="474" spans="2:13" s="126" customFormat="1" ht="17.850000000000001" hidden="1" customHeight="1" outlineLevel="1">
      <c r="B474" s="156">
        <v>44797</v>
      </c>
      <c r="C474" s="182" t="s">
        <v>15</v>
      </c>
      <c r="D474" s="182">
        <v>358</v>
      </c>
      <c r="E474" s="182">
        <v>256</v>
      </c>
      <c r="F474" s="182">
        <f t="shared" ref="F474" si="181">D474-E474</f>
        <v>102</v>
      </c>
      <c r="G474" s="182">
        <v>545</v>
      </c>
      <c r="H474" s="182">
        <v>423</v>
      </c>
      <c r="I474" s="184">
        <f t="shared" ref="I474" si="182">G474-H474</f>
        <v>122</v>
      </c>
      <c r="J474" s="191">
        <f>SUM($D$8,$D$10:$D474)/(_xlfn.DAYS(B474,"10-Jun-2020")+1)</f>
        <v>165.08064516129033</v>
      </c>
      <c r="K474" s="197" t="s">
        <v>59</v>
      </c>
      <c r="L474" s="132"/>
      <c r="M474" s="133"/>
    </row>
    <row r="475" spans="2:13" s="126" customFormat="1" ht="35.1" hidden="1" customHeight="1" outlineLevel="1">
      <c r="B475" s="156">
        <v>44798</v>
      </c>
      <c r="C475" s="182" t="s">
        <v>16</v>
      </c>
      <c r="D475" s="182">
        <v>331</v>
      </c>
      <c r="E475" s="182">
        <v>219</v>
      </c>
      <c r="F475" s="182">
        <f t="shared" ref="F475" si="183">D475-E475</f>
        <v>112</v>
      </c>
      <c r="G475" s="182">
        <v>567</v>
      </c>
      <c r="H475" s="182">
        <v>426</v>
      </c>
      <c r="I475" s="184">
        <f t="shared" ref="I475" si="184">G475-H475</f>
        <v>141</v>
      </c>
      <c r="J475" s="191">
        <f>SUM($D$8,$D$10:$D475)/(_xlfn.DAYS(B475,"10-Jun-2020")+1)</f>
        <v>165.28624535315984</v>
      </c>
      <c r="K475" s="196" t="s">
        <v>292</v>
      </c>
      <c r="L475" s="132"/>
      <c r="M475" s="133"/>
    </row>
    <row r="476" spans="2:13" s="126" customFormat="1" ht="17.850000000000001" hidden="1" customHeight="1" outlineLevel="1">
      <c r="B476" s="156">
        <v>44799</v>
      </c>
      <c r="C476" s="182" t="s">
        <v>26</v>
      </c>
      <c r="D476" s="182">
        <v>346</v>
      </c>
      <c r="E476" s="182">
        <v>211</v>
      </c>
      <c r="F476" s="182">
        <f t="shared" ref="F476:F478" si="185">D476-E476</f>
        <v>135</v>
      </c>
      <c r="G476" s="182">
        <v>536</v>
      </c>
      <c r="H476" s="182">
        <v>382</v>
      </c>
      <c r="I476" s="184">
        <f t="shared" ref="I476:I478" si="186">G476-H476</f>
        <v>154</v>
      </c>
      <c r="J476" s="191">
        <f>SUM($D$8,$D$10:$D476)/(_xlfn.DAYS(B476,"10-Jun-2020")+1)</f>
        <v>165.509900990099</v>
      </c>
      <c r="K476" s="197" t="s">
        <v>59</v>
      </c>
      <c r="L476" s="132"/>
      <c r="M476" s="133"/>
    </row>
    <row r="477" spans="2:13" s="126" customFormat="1" ht="17.850000000000001" hidden="1" customHeight="1" outlineLevel="1">
      <c r="B477" s="156">
        <v>44800</v>
      </c>
      <c r="C477" s="182" t="s">
        <v>18</v>
      </c>
      <c r="D477" s="182">
        <v>145</v>
      </c>
      <c r="E477" s="182">
        <v>46</v>
      </c>
      <c r="F477" s="182">
        <f t="shared" si="185"/>
        <v>99</v>
      </c>
      <c r="G477" s="182">
        <v>182</v>
      </c>
      <c r="H477" s="182">
        <v>57</v>
      </c>
      <c r="I477" s="184">
        <f t="shared" si="186"/>
        <v>125</v>
      </c>
      <c r="J477" s="191">
        <f>SUM($D$8,$D$10:$D477)/(_xlfn.DAYS(B477,"10-Jun-2020")+1)</f>
        <v>165.48454882571076</v>
      </c>
      <c r="K477" s="197" t="s">
        <v>59</v>
      </c>
      <c r="L477" s="132"/>
      <c r="M477" s="133"/>
    </row>
    <row r="478" spans="2:13" s="126" customFormat="1" ht="17.850000000000001" hidden="1" customHeight="1" outlineLevel="1">
      <c r="B478" s="156">
        <v>44801</v>
      </c>
      <c r="C478" s="182" t="s">
        <v>19</v>
      </c>
      <c r="D478" s="182">
        <v>120</v>
      </c>
      <c r="E478" s="182">
        <v>46</v>
      </c>
      <c r="F478" s="182">
        <f t="shared" si="185"/>
        <v>74</v>
      </c>
      <c r="G478" s="182">
        <v>174</v>
      </c>
      <c r="H478" s="182">
        <v>77</v>
      </c>
      <c r="I478" s="184">
        <f t="shared" si="186"/>
        <v>97</v>
      </c>
      <c r="J478" s="191">
        <f>SUM($D$8,$D$10:$D478)/(_xlfn.DAYS(B478,"10-Jun-2020")+1)</f>
        <v>165.42839506172839</v>
      </c>
      <c r="K478" s="197" t="s">
        <v>59</v>
      </c>
      <c r="L478" s="132"/>
      <c r="M478" s="133"/>
    </row>
    <row r="479" spans="2:13" s="126" customFormat="1" ht="17.850000000000001" hidden="1" customHeight="1" outlineLevel="1">
      <c r="B479" s="156">
        <v>44802</v>
      </c>
      <c r="C479" s="182" t="s">
        <v>28</v>
      </c>
      <c r="D479" s="182">
        <v>227</v>
      </c>
      <c r="E479" s="182">
        <v>160</v>
      </c>
      <c r="F479" s="182">
        <f t="shared" ref="F479" si="187">D479-E479</f>
        <v>67</v>
      </c>
      <c r="G479" s="182">
        <v>369</v>
      </c>
      <c r="H479" s="182">
        <v>275</v>
      </c>
      <c r="I479" s="184">
        <f t="shared" ref="I479" si="188">G479-H479</f>
        <v>94</v>
      </c>
      <c r="J479" s="191">
        <f>SUM($D$8,$D$10:$D479)/(_xlfn.DAYS(B479,"10-Jun-2020")+1)</f>
        <v>165.50431565967941</v>
      </c>
      <c r="K479" s="197" t="s">
        <v>59</v>
      </c>
      <c r="L479" s="132"/>
      <c r="M479" s="133"/>
    </row>
    <row r="480" spans="2:13" s="126" customFormat="1" ht="35.1" hidden="1" customHeight="1" outlineLevel="1">
      <c r="B480" s="156">
        <v>44803</v>
      </c>
      <c r="C480" s="182" t="s">
        <v>29</v>
      </c>
      <c r="D480" s="182">
        <v>278</v>
      </c>
      <c r="E480" s="182">
        <v>210</v>
      </c>
      <c r="F480" s="182">
        <f t="shared" ref="F480" si="189">D480-E480</f>
        <v>68</v>
      </c>
      <c r="G480" s="182">
        <v>577</v>
      </c>
      <c r="H480" s="182">
        <v>491</v>
      </c>
      <c r="I480" s="184">
        <f t="shared" ref="I480" si="190">G480-H480</f>
        <v>86</v>
      </c>
      <c r="J480" s="191">
        <f>SUM($D$8,$D$10:$D480)/(_xlfn.DAYS(B480,"10-Jun-2020")+1)</f>
        <v>165.64285714285714</v>
      </c>
      <c r="K480" s="196" t="s">
        <v>155</v>
      </c>
      <c r="L480" s="132"/>
      <c r="M480" s="133"/>
    </row>
    <row r="481" spans="2:14" s="126" customFormat="1" ht="17.850000000000001" hidden="1" customHeight="1" outlineLevel="1">
      <c r="B481" s="156">
        <v>44804</v>
      </c>
      <c r="C481" s="182" t="s">
        <v>15</v>
      </c>
      <c r="D481" s="182">
        <v>339</v>
      </c>
      <c r="E481" s="182">
        <v>189</v>
      </c>
      <c r="F481" s="182">
        <f t="shared" ref="F481" si="191">D481-E481</f>
        <v>150</v>
      </c>
      <c r="G481" s="182">
        <v>555</v>
      </c>
      <c r="H481" s="182">
        <v>385</v>
      </c>
      <c r="I481" s="184">
        <f t="shared" ref="I481" si="192">G481-H481</f>
        <v>170</v>
      </c>
      <c r="J481" s="191">
        <f>SUM($D$8,$D$10:$D481)/(_xlfn.DAYS(B481,"10-Jun-2020")+1)</f>
        <v>165.85608856088561</v>
      </c>
      <c r="K481" s="197" t="s">
        <v>59</v>
      </c>
      <c r="L481" s="132"/>
      <c r="M481" s="133"/>
    </row>
    <row r="482" spans="2:14" s="126" customFormat="1" ht="52.35" hidden="1" customHeight="1" outlineLevel="1" collapsed="1">
      <c r="B482" s="156">
        <v>44805</v>
      </c>
      <c r="C482" s="182" t="s">
        <v>16</v>
      </c>
      <c r="D482" s="182">
        <v>421</v>
      </c>
      <c r="E482" s="182">
        <v>210</v>
      </c>
      <c r="F482" s="182">
        <f t="shared" ref="F482" si="193">D482-E482</f>
        <v>211</v>
      </c>
      <c r="G482" s="182">
        <v>640</v>
      </c>
      <c r="H482" s="182">
        <v>387</v>
      </c>
      <c r="I482" s="184">
        <f t="shared" ref="I482" si="194">G482-H482</f>
        <v>253</v>
      </c>
      <c r="J482" s="191">
        <f>SUM($D$8,$D$10:$D482)/(_xlfn.DAYS(B482,"10-Jun-2020")+1)</f>
        <v>166.16953316953317</v>
      </c>
      <c r="K482" s="196" t="s">
        <v>156</v>
      </c>
      <c r="L482" s="132"/>
      <c r="M482" s="133"/>
    </row>
    <row r="483" spans="2:14" s="126" customFormat="1" ht="35.1" hidden="1" customHeight="1" outlineLevel="1">
      <c r="B483" s="156">
        <v>44806</v>
      </c>
      <c r="C483" s="182" t="s">
        <v>26</v>
      </c>
      <c r="D483" s="182">
        <v>355</v>
      </c>
      <c r="E483" s="182">
        <v>174</v>
      </c>
      <c r="F483" s="182">
        <f t="shared" ref="F483:F485" si="195">D483-E483</f>
        <v>181</v>
      </c>
      <c r="G483" s="182">
        <v>570</v>
      </c>
      <c r="H483" s="182">
        <v>348</v>
      </c>
      <c r="I483" s="184">
        <f t="shared" ref="I483:I503" si="196">G483-H483</f>
        <v>222</v>
      </c>
      <c r="J483" s="191">
        <f>SUM($D$8,$D$10:$D483)/(_xlfn.DAYS(B483,"10-Jun-2020")+1)</f>
        <v>166.40122699386504</v>
      </c>
      <c r="K483" s="196" t="s">
        <v>158</v>
      </c>
      <c r="L483" s="132"/>
      <c r="M483" s="133"/>
    </row>
    <row r="484" spans="2:14" s="126" customFormat="1" ht="17.850000000000001" hidden="1" customHeight="1" outlineLevel="1">
      <c r="B484" s="156">
        <v>44807</v>
      </c>
      <c r="C484" s="182" t="s">
        <v>18</v>
      </c>
      <c r="D484" s="182">
        <v>180</v>
      </c>
      <c r="E484" s="182">
        <v>47</v>
      </c>
      <c r="F484" s="182">
        <f t="shared" si="195"/>
        <v>133</v>
      </c>
      <c r="G484" s="182">
        <v>210</v>
      </c>
      <c r="H484" s="182">
        <v>62</v>
      </c>
      <c r="I484" s="184">
        <f t="shared" si="196"/>
        <v>148</v>
      </c>
      <c r="J484" s="191">
        <f>SUM($D$8,$D$10:$D484)/(_xlfn.DAYS(B484,"10-Jun-2020")+1)</f>
        <v>166.41789215686273</v>
      </c>
      <c r="K484" s="196" t="s">
        <v>159</v>
      </c>
      <c r="L484" s="132"/>
      <c r="M484" s="133"/>
    </row>
    <row r="485" spans="2:14" s="126" customFormat="1" ht="17.850000000000001" hidden="1" customHeight="1" outlineLevel="1">
      <c r="B485" s="156">
        <v>44808</v>
      </c>
      <c r="C485" s="182" t="s">
        <v>19</v>
      </c>
      <c r="D485" s="182">
        <v>158</v>
      </c>
      <c r="E485" s="182">
        <v>53</v>
      </c>
      <c r="F485" s="182">
        <f t="shared" si="195"/>
        <v>105</v>
      </c>
      <c r="G485" s="182">
        <v>229</v>
      </c>
      <c r="H485" s="182">
        <v>112</v>
      </c>
      <c r="I485" s="184">
        <f t="shared" si="196"/>
        <v>117</v>
      </c>
      <c r="J485" s="191">
        <f>SUM($D$8,$D$10:$D485)/(_xlfn.DAYS(B485,"10-Jun-2020")+1)</f>
        <v>166.40758873929008</v>
      </c>
      <c r="K485" s="196" t="s">
        <v>160</v>
      </c>
      <c r="L485" s="132"/>
      <c r="M485" s="133"/>
    </row>
    <row r="486" spans="2:14" s="126" customFormat="1" ht="17.850000000000001" hidden="1" customHeight="1" outlineLevel="1">
      <c r="B486" s="156">
        <v>44809</v>
      </c>
      <c r="C486" s="182" t="s">
        <v>28</v>
      </c>
      <c r="D486" s="182">
        <v>245</v>
      </c>
      <c r="E486" s="182">
        <v>174</v>
      </c>
      <c r="F486" s="182">
        <f t="shared" ref="F486" si="197">D486-E486</f>
        <v>71</v>
      </c>
      <c r="G486" s="182">
        <v>467</v>
      </c>
      <c r="H486" s="182">
        <v>370</v>
      </c>
      <c r="I486" s="184">
        <f t="shared" si="196"/>
        <v>97</v>
      </c>
      <c r="J486" s="191">
        <f>SUM($D$8,$D$10:$D486)/(_xlfn.DAYS(B486,"10-Jun-2020")+1)</f>
        <v>166.5036674816626</v>
      </c>
      <c r="K486" s="196" t="s">
        <v>159</v>
      </c>
      <c r="L486" s="132"/>
      <c r="M486" s="133"/>
    </row>
    <row r="487" spans="2:14" s="126" customFormat="1" ht="17.850000000000001" hidden="1" customHeight="1" outlineLevel="1">
      <c r="B487" s="149">
        <v>44810</v>
      </c>
      <c r="C487" s="186" t="s">
        <v>29</v>
      </c>
      <c r="D487" s="186">
        <v>251</v>
      </c>
      <c r="E487" s="186">
        <v>201</v>
      </c>
      <c r="F487" s="186">
        <f t="shared" ref="F487:F503" si="198">D487-E487</f>
        <v>50</v>
      </c>
      <c r="G487" s="186">
        <v>440</v>
      </c>
      <c r="H487" s="186">
        <v>385</v>
      </c>
      <c r="I487" s="184">
        <f t="shared" si="196"/>
        <v>55</v>
      </c>
      <c r="J487" s="191">
        <f>SUM($D$8,$D$10:$D487)/(_xlfn.DAYS(B487,"10-Jun-2020")+1)</f>
        <v>166.60683760683762</v>
      </c>
      <c r="K487" s="194" t="s">
        <v>161</v>
      </c>
      <c r="L487" s="132"/>
      <c r="M487" s="133"/>
    </row>
    <row r="488" spans="2:14" s="126" customFormat="1" ht="17.850000000000001" hidden="1" customHeight="1" outlineLevel="1">
      <c r="B488" s="149">
        <v>44811</v>
      </c>
      <c r="C488" s="186" t="s">
        <v>157</v>
      </c>
      <c r="D488" s="186">
        <v>340</v>
      </c>
      <c r="E488" s="186">
        <v>222</v>
      </c>
      <c r="F488" s="186">
        <f t="shared" si="198"/>
        <v>118</v>
      </c>
      <c r="G488" s="186">
        <v>509</v>
      </c>
      <c r="H488" s="186">
        <v>378</v>
      </c>
      <c r="I488" s="184">
        <f t="shared" si="196"/>
        <v>131</v>
      </c>
      <c r="J488" s="191">
        <f>SUM($D$8,$D$10:$D488)/(_xlfn.DAYS(B488,"10-Jun-2020")+1)</f>
        <v>166.81829268292682</v>
      </c>
      <c r="K488" s="194" t="s">
        <v>162</v>
      </c>
      <c r="L488" s="132"/>
      <c r="M488" s="133"/>
    </row>
    <row r="489" spans="2:14" s="126" customFormat="1" ht="17.850000000000001" hidden="1" customHeight="1" outlineLevel="1">
      <c r="B489" s="156">
        <v>44812</v>
      </c>
      <c r="C489" s="182" t="s">
        <v>164</v>
      </c>
      <c r="D489" s="182">
        <v>322</v>
      </c>
      <c r="E489" s="182">
        <v>193</v>
      </c>
      <c r="F489" s="182">
        <f t="shared" si="198"/>
        <v>129</v>
      </c>
      <c r="G489" s="182">
        <v>497</v>
      </c>
      <c r="H489" s="207">
        <f>G489*0.6881</f>
        <v>341.98570000000001</v>
      </c>
      <c r="I489" s="208">
        <f t="shared" si="196"/>
        <v>155.01429999999999</v>
      </c>
      <c r="J489" s="191">
        <f>SUM($D$8,$D$10:$D489)/(_xlfn.DAYS(B489,"10-Jun-2020")+1)</f>
        <v>167.00730816077953</v>
      </c>
      <c r="K489" s="196" t="s">
        <v>59</v>
      </c>
      <c r="L489" s="132"/>
      <c r="M489" s="133"/>
      <c r="N489" s="209"/>
    </row>
    <row r="490" spans="2:14" s="126" customFormat="1" ht="17.850000000000001" hidden="1" customHeight="1" outlineLevel="1">
      <c r="B490" s="156">
        <v>44813</v>
      </c>
      <c r="C490" s="182" t="s">
        <v>26</v>
      </c>
      <c r="D490" s="182">
        <v>248</v>
      </c>
      <c r="E490" s="182">
        <v>155</v>
      </c>
      <c r="F490" s="182">
        <f t="shared" si="198"/>
        <v>93</v>
      </c>
      <c r="G490" s="207">
        <v>353</v>
      </c>
      <c r="H490" s="207">
        <f>G490*0.6941</f>
        <v>245.01730000000001</v>
      </c>
      <c r="I490" s="208">
        <f t="shared" si="196"/>
        <v>107.98269999999999</v>
      </c>
      <c r="J490" s="191">
        <f>SUM($D$8,$D$10:$D490)/(_xlfn.DAYS(B490,"10-Jun-2020")+1)</f>
        <v>167.10583941605839</v>
      </c>
      <c r="K490" s="196" t="s">
        <v>59</v>
      </c>
      <c r="L490" s="132"/>
      <c r="M490" s="133"/>
    </row>
    <row r="491" spans="2:14" s="126" customFormat="1" ht="17.850000000000001" hidden="1" customHeight="1" outlineLevel="1">
      <c r="B491" s="156">
        <v>44814</v>
      </c>
      <c r="C491" s="182" t="s">
        <v>18</v>
      </c>
      <c r="D491" s="182">
        <v>141</v>
      </c>
      <c r="E491" s="182">
        <v>85</v>
      </c>
      <c r="F491" s="182">
        <f t="shared" si="198"/>
        <v>56</v>
      </c>
      <c r="G491" s="182">
        <v>184</v>
      </c>
      <c r="H491" s="207">
        <f>G491*0.5109</f>
        <v>94.005600000000001</v>
      </c>
      <c r="I491" s="208">
        <f t="shared" si="196"/>
        <v>89.994399999999999</v>
      </c>
      <c r="J491" s="191">
        <f>SUM($D$8,$D$10:$D491)/(_xlfn.DAYS(B491,"10-Jun-2020")+1)</f>
        <v>167.07411907654921</v>
      </c>
      <c r="K491" s="196" t="s">
        <v>59</v>
      </c>
      <c r="L491" s="132"/>
      <c r="M491" s="133"/>
    </row>
    <row r="492" spans="2:14" s="126" customFormat="1" ht="17.850000000000001" hidden="1" customHeight="1" outlineLevel="1">
      <c r="B492" s="156">
        <v>44815</v>
      </c>
      <c r="C492" s="182" t="s">
        <v>19</v>
      </c>
      <c r="D492" s="182">
        <v>76</v>
      </c>
      <c r="E492" s="182">
        <v>41</v>
      </c>
      <c r="F492" s="182">
        <f t="shared" si="198"/>
        <v>35</v>
      </c>
      <c r="G492" s="182">
        <v>106</v>
      </c>
      <c r="H492" s="207">
        <f>G492*0.434</f>
        <v>46.003999999999998</v>
      </c>
      <c r="I492" s="208">
        <f t="shared" si="196"/>
        <v>59.996000000000002</v>
      </c>
      <c r="J492" s="191">
        <f>SUM($D$8,$D$10:$D492)/(_xlfn.DAYS(B492,"10-Jun-2020")+1)</f>
        <v>166.96359223300971</v>
      </c>
      <c r="K492" s="196" t="s">
        <v>59</v>
      </c>
      <c r="L492" s="132"/>
      <c r="M492" s="133"/>
    </row>
    <row r="493" spans="2:14" s="126" customFormat="1" ht="17.850000000000001" hidden="1" customHeight="1" outlineLevel="1">
      <c r="B493" s="156">
        <v>44816</v>
      </c>
      <c r="C493" s="182" t="s">
        <v>28</v>
      </c>
      <c r="D493" s="182">
        <v>146</v>
      </c>
      <c r="E493" s="182">
        <v>91</v>
      </c>
      <c r="F493" s="182">
        <f t="shared" si="198"/>
        <v>55</v>
      </c>
      <c r="G493" s="182">
        <v>215</v>
      </c>
      <c r="H493" s="207">
        <f>G493*0.7116</f>
        <v>152.994</v>
      </c>
      <c r="I493" s="208">
        <f t="shared" si="196"/>
        <v>62.006</v>
      </c>
      <c r="J493" s="191">
        <f>SUM($D$8,$D$10:$D493)/(_xlfn.DAYS(B493,"10-Jun-2020")+1)</f>
        <v>166.93818181818182</v>
      </c>
      <c r="K493" s="196" t="s">
        <v>59</v>
      </c>
      <c r="L493" s="132"/>
      <c r="M493" s="133"/>
    </row>
    <row r="494" spans="2:14" s="126" customFormat="1" ht="17.850000000000001" hidden="1" customHeight="1" outlineLevel="1">
      <c r="B494" s="156">
        <v>44817</v>
      </c>
      <c r="C494" s="182" t="s">
        <v>165</v>
      </c>
      <c r="D494" s="182">
        <v>243</v>
      </c>
      <c r="E494" s="182">
        <v>181</v>
      </c>
      <c r="F494" s="182">
        <f t="shared" si="198"/>
        <v>62</v>
      </c>
      <c r="G494" s="182">
        <v>409</v>
      </c>
      <c r="H494" s="207">
        <v>328.01800000000003</v>
      </c>
      <c r="I494" s="208">
        <f t="shared" si="196"/>
        <v>80.981999999999971</v>
      </c>
      <c r="J494" s="191">
        <f>SUM($D$8,$D$10:$D494)/(_xlfn.DAYS(B494,"10-Jun-2020")+1)</f>
        <v>167.03026634382567</v>
      </c>
      <c r="K494" s="196" t="s">
        <v>59</v>
      </c>
      <c r="L494" s="132"/>
      <c r="M494" s="133"/>
    </row>
    <row r="495" spans="2:14" s="126" customFormat="1" ht="17.850000000000001" hidden="1" customHeight="1" outlineLevel="1">
      <c r="B495" s="156">
        <v>44818</v>
      </c>
      <c r="C495" s="182" t="s">
        <v>22</v>
      </c>
      <c r="D495" s="182">
        <v>229</v>
      </c>
      <c r="E495" s="182">
        <v>183</v>
      </c>
      <c r="F495" s="182">
        <f t="shared" si="198"/>
        <v>46</v>
      </c>
      <c r="G495" s="182">
        <v>371</v>
      </c>
      <c r="H495" s="207">
        <f>G495*0.8491</f>
        <v>315.01609999999999</v>
      </c>
      <c r="I495" s="208">
        <f t="shared" si="196"/>
        <v>55.983900000000006</v>
      </c>
      <c r="J495" s="191">
        <f>SUM($D$8,$D$10:$D495)/(_xlfn.DAYS(B495,"10-Jun-2020")+1)</f>
        <v>167.10519951632406</v>
      </c>
      <c r="K495" s="196" t="s">
        <v>59</v>
      </c>
      <c r="L495" s="132"/>
      <c r="M495" s="133"/>
    </row>
    <row r="496" spans="2:14" s="126" customFormat="1" ht="17.850000000000001" hidden="1" customHeight="1" outlineLevel="1">
      <c r="B496" s="149">
        <v>44819</v>
      </c>
      <c r="C496" s="186" t="s">
        <v>164</v>
      </c>
      <c r="D496" s="186">
        <v>247</v>
      </c>
      <c r="E496" s="186">
        <v>198</v>
      </c>
      <c r="F496" s="182">
        <f t="shared" si="198"/>
        <v>49</v>
      </c>
      <c r="G496" s="186">
        <v>463</v>
      </c>
      <c r="H496" s="210">
        <v>399.01339999999999</v>
      </c>
      <c r="I496" s="208">
        <f t="shared" si="196"/>
        <v>63.98660000000001</v>
      </c>
      <c r="J496" s="191">
        <f>SUM($D$8,$D$10:$D496)/(_xlfn.DAYS(B496,"10-Jun-2020")+1)</f>
        <v>167.20169082125605</v>
      </c>
      <c r="K496" s="196" t="s">
        <v>59</v>
      </c>
      <c r="L496" s="132"/>
      <c r="M496" s="133"/>
    </row>
    <row r="497" spans="2:13" s="126" customFormat="1" ht="35.1" hidden="1" customHeight="1" outlineLevel="1">
      <c r="B497" s="149">
        <v>44820</v>
      </c>
      <c r="C497" s="186" t="s">
        <v>166</v>
      </c>
      <c r="D497" s="186">
        <v>190</v>
      </c>
      <c r="E497" s="186">
        <v>155</v>
      </c>
      <c r="F497" s="182">
        <f t="shared" si="198"/>
        <v>35</v>
      </c>
      <c r="G497" s="186">
        <v>331</v>
      </c>
      <c r="H497" s="210">
        <v>284.99099999999999</v>
      </c>
      <c r="I497" s="208">
        <f t="shared" si="196"/>
        <v>46.009000000000015</v>
      </c>
      <c r="J497" s="191">
        <f>SUM($D$8,$D$10:$D497)/(_xlfn.DAYS(B497,"10-Jun-2020")+1)</f>
        <v>167.2291917973462</v>
      </c>
      <c r="K497" s="194" t="s">
        <v>169</v>
      </c>
      <c r="L497" s="132"/>
      <c r="M497" s="133"/>
    </row>
    <row r="498" spans="2:13" s="126" customFormat="1" ht="17.850000000000001" hidden="1" customHeight="1" outlineLevel="1">
      <c r="B498" s="149">
        <v>44821</v>
      </c>
      <c r="C498" s="186" t="s">
        <v>167</v>
      </c>
      <c r="D498" s="186">
        <v>86</v>
      </c>
      <c r="E498" s="186">
        <v>60</v>
      </c>
      <c r="F498" s="182">
        <f t="shared" si="198"/>
        <v>26</v>
      </c>
      <c r="G498" s="186">
        <v>170</v>
      </c>
      <c r="H498" s="210">
        <v>133.994</v>
      </c>
      <c r="I498" s="208">
        <f t="shared" si="196"/>
        <v>36.006</v>
      </c>
      <c r="J498" s="191">
        <f>SUM($D$8,$D$10:$D498)/(_xlfn.DAYS(B498,"10-Jun-2020")+1)</f>
        <v>167.13132530120481</v>
      </c>
      <c r="K498" s="196" t="s">
        <v>59</v>
      </c>
      <c r="L498" s="132"/>
      <c r="M498" s="133"/>
    </row>
    <row r="499" spans="2:13" s="126" customFormat="1" ht="17.850000000000001" hidden="1" customHeight="1" outlineLevel="1">
      <c r="B499" s="149">
        <v>44822</v>
      </c>
      <c r="C499" s="186" t="s">
        <v>168</v>
      </c>
      <c r="D499" s="186">
        <v>67</v>
      </c>
      <c r="E499" s="186">
        <v>35</v>
      </c>
      <c r="F499" s="182">
        <f t="shared" si="198"/>
        <v>32</v>
      </c>
      <c r="G499" s="186">
        <v>115</v>
      </c>
      <c r="H499" s="210">
        <v>61.996500000000005</v>
      </c>
      <c r="I499" s="208">
        <f t="shared" si="196"/>
        <v>53.003499999999995</v>
      </c>
      <c r="J499" s="191">
        <f>SUM($D$8,$D$10:$D499)/(_xlfn.DAYS(B499,"10-Jun-2020")+1)</f>
        <v>167.01083032490973</v>
      </c>
      <c r="K499" s="196" t="s">
        <v>59</v>
      </c>
      <c r="L499" s="132"/>
      <c r="M499" s="133"/>
    </row>
    <row r="500" spans="2:13" s="126" customFormat="1" ht="17.850000000000001" hidden="1" customHeight="1" outlineLevel="1">
      <c r="B500" s="149">
        <v>44823</v>
      </c>
      <c r="C500" s="186" t="s">
        <v>28</v>
      </c>
      <c r="D500" s="186">
        <v>183</v>
      </c>
      <c r="E500" s="186">
        <v>153</v>
      </c>
      <c r="F500" s="182">
        <f t="shared" si="198"/>
        <v>30</v>
      </c>
      <c r="G500" s="186">
        <v>312</v>
      </c>
      <c r="H500" s="210">
        <f>G500*0.8686</f>
        <v>271.00319999999999</v>
      </c>
      <c r="I500" s="208">
        <f t="shared" si="196"/>
        <v>40.996800000000007</v>
      </c>
      <c r="J500" s="191">
        <f>SUM($D$8,$D$10:$D500)/(_xlfn.DAYS(B500,"10-Jun-2020")+1)</f>
        <v>167.03004807692307</v>
      </c>
      <c r="K500" s="196" t="s">
        <v>59</v>
      </c>
      <c r="L500" s="132"/>
      <c r="M500" s="133"/>
    </row>
    <row r="501" spans="2:13" s="126" customFormat="1" ht="17.850000000000001" hidden="1" customHeight="1" outlineLevel="1">
      <c r="B501" s="156">
        <v>44824</v>
      </c>
      <c r="C501" s="182" t="s">
        <v>29</v>
      </c>
      <c r="D501" s="182">
        <v>220</v>
      </c>
      <c r="E501" s="182">
        <v>189</v>
      </c>
      <c r="F501" s="182">
        <f t="shared" si="198"/>
        <v>31</v>
      </c>
      <c r="G501" s="182">
        <v>386</v>
      </c>
      <c r="H501" s="207">
        <v>299.99919999999997</v>
      </c>
      <c r="I501" s="208">
        <f t="shared" si="196"/>
        <v>86.000800000000027</v>
      </c>
      <c r="J501" s="191">
        <f>SUM($D$8,$D$10:$D501)/(_xlfn.DAYS(B501,"10-Jun-2020")+1)</f>
        <v>167.093637454982</v>
      </c>
      <c r="K501" s="196" t="s">
        <v>59</v>
      </c>
      <c r="L501" s="132"/>
      <c r="M501" s="133"/>
    </row>
    <row r="502" spans="2:13" s="126" customFormat="1" ht="17.850000000000001" hidden="1" customHeight="1" outlineLevel="1">
      <c r="B502" s="156">
        <v>44825</v>
      </c>
      <c r="C502" s="182" t="s">
        <v>15</v>
      </c>
      <c r="D502" s="182">
        <v>196</v>
      </c>
      <c r="E502" s="182">
        <v>159</v>
      </c>
      <c r="F502" s="182">
        <f t="shared" si="198"/>
        <v>37</v>
      </c>
      <c r="G502" s="182">
        <v>309</v>
      </c>
      <c r="H502" s="207">
        <v>265</v>
      </c>
      <c r="I502" s="208">
        <f t="shared" si="196"/>
        <v>44</v>
      </c>
      <c r="J502" s="191">
        <f>SUM($D$8,$D$10:$D502)/(_xlfn.DAYS(B502,"10-Jun-2020")+1)</f>
        <v>167.12829736211032</v>
      </c>
      <c r="K502" s="196" t="s">
        <v>59</v>
      </c>
      <c r="L502" s="132"/>
      <c r="M502" s="133"/>
    </row>
    <row r="503" spans="2:13" s="126" customFormat="1" ht="35.1" hidden="1" customHeight="1" outlineLevel="1">
      <c r="B503" s="149">
        <v>44826</v>
      </c>
      <c r="C503" s="186" t="s">
        <v>16</v>
      </c>
      <c r="D503" s="186">
        <v>202</v>
      </c>
      <c r="E503" s="186">
        <v>157</v>
      </c>
      <c r="F503" s="186">
        <f t="shared" si="198"/>
        <v>45</v>
      </c>
      <c r="G503" s="186">
        <v>425</v>
      </c>
      <c r="H503" s="210">
        <v>345</v>
      </c>
      <c r="I503" s="211">
        <f t="shared" si="196"/>
        <v>80</v>
      </c>
      <c r="J503" s="191">
        <f>SUM($D$8,$D$10:$D503)/(_xlfn.DAYS(B503,"10-Jun-2020")+1)</f>
        <v>167.17005988023953</v>
      </c>
      <c r="K503" s="194" t="s">
        <v>170</v>
      </c>
      <c r="L503" s="132"/>
      <c r="M503" s="133"/>
    </row>
    <row r="504" spans="2:13" s="126" customFormat="1" ht="35.1" hidden="1" customHeight="1" outlineLevel="1">
      <c r="B504" s="156">
        <v>44827</v>
      </c>
      <c r="C504" s="182" t="s">
        <v>26</v>
      </c>
      <c r="D504" s="182">
        <v>197</v>
      </c>
      <c r="E504" s="182">
        <v>169</v>
      </c>
      <c r="F504" s="182">
        <f t="shared" ref="F504:F508" si="199">D504-E504</f>
        <v>28</v>
      </c>
      <c r="G504" s="182">
        <v>383</v>
      </c>
      <c r="H504" s="207">
        <v>337</v>
      </c>
      <c r="I504" s="208">
        <f t="shared" ref="I504:I506" si="200">G504-H504</f>
        <v>46</v>
      </c>
      <c r="J504" s="191">
        <f>SUM($D$8,$D$10:$D504)/(_xlfn.DAYS(B504,"10-Jun-2020")+1)</f>
        <v>167.20574162679426</v>
      </c>
      <c r="K504" s="196" t="s">
        <v>171</v>
      </c>
      <c r="L504" s="132"/>
      <c r="M504" s="133"/>
    </row>
    <row r="505" spans="2:13" s="126" customFormat="1" ht="17.850000000000001" hidden="1" customHeight="1" outlineLevel="1">
      <c r="B505" s="156">
        <v>44828</v>
      </c>
      <c r="C505" s="182" t="s">
        <v>18</v>
      </c>
      <c r="D505" s="182">
        <v>94</v>
      </c>
      <c r="E505" s="182">
        <v>57</v>
      </c>
      <c r="F505" s="182">
        <f t="shared" si="199"/>
        <v>37</v>
      </c>
      <c r="G505" s="182">
        <v>132</v>
      </c>
      <c r="H505" s="207">
        <v>89</v>
      </c>
      <c r="I505" s="208">
        <f t="shared" si="200"/>
        <v>43</v>
      </c>
      <c r="J505" s="191">
        <f>SUM($D$8,$D$10:$D505)/(_xlfn.DAYS(B505,"10-Jun-2020")+1)</f>
        <v>167.11827956989248</v>
      </c>
      <c r="K505" s="196" t="s">
        <v>59</v>
      </c>
      <c r="L505" s="132"/>
      <c r="M505" s="133"/>
    </row>
    <row r="506" spans="2:13" s="126" customFormat="1" ht="17.850000000000001" hidden="1" customHeight="1" outlineLevel="1">
      <c r="B506" s="156">
        <v>44829</v>
      </c>
      <c r="C506" s="182" t="s">
        <v>19</v>
      </c>
      <c r="D506" s="182">
        <v>81</v>
      </c>
      <c r="E506" s="182">
        <v>40</v>
      </c>
      <c r="F506" s="182">
        <f t="shared" si="199"/>
        <v>41</v>
      </c>
      <c r="G506" s="182">
        <v>119</v>
      </c>
      <c r="H506" s="207">
        <v>70</v>
      </c>
      <c r="I506" s="208">
        <f t="shared" si="200"/>
        <v>49</v>
      </c>
      <c r="J506" s="191">
        <f>SUM($D$8,$D$10:$D506)/(_xlfn.DAYS(B506,"10-Jun-2020")+1)</f>
        <v>167.01551312649164</v>
      </c>
      <c r="K506" s="196" t="s">
        <v>59</v>
      </c>
      <c r="L506" s="132"/>
      <c r="M506" s="133"/>
    </row>
    <row r="507" spans="2:13" s="126" customFormat="1" ht="35.1" hidden="1" customHeight="1" outlineLevel="1">
      <c r="B507" s="156">
        <v>44830</v>
      </c>
      <c r="C507" s="182" t="s">
        <v>28</v>
      </c>
      <c r="D507" s="182">
        <v>217</v>
      </c>
      <c r="E507" s="182">
        <v>180</v>
      </c>
      <c r="F507" s="182">
        <f t="shared" si="199"/>
        <v>37</v>
      </c>
      <c r="G507" s="182">
        <v>406</v>
      </c>
      <c r="H507" s="207">
        <v>366</v>
      </c>
      <c r="I507" s="208">
        <f t="shared" ref="I507" si="201">G507-H507</f>
        <v>40</v>
      </c>
      <c r="J507" s="191">
        <f>SUM($D$8,$D$10:$D507)/(_xlfn.DAYS(B507,"10-Jun-2020")+1)</f>
        <v>167.07508939213349</v>
      </c>
      <c r="K507" s="196" t="s">
        <v>172</v>
      </c>
      <c r="L507" s="132"/>
      <c r="M507" s="133"/>
    </row>
    <row r="508" spans="2:13" s="126" customFormat="1" ht="17.850000000000001" hidden="1" customHeight="1" outlineLevel="1">
      <c r="B508" s="156">
        <v>44831</v>
      </c>
      <c r="C508" s="182" t="s">
        <v>29</v>
      </c>
      <c r="D508" s="182">
        <v>314</v>
      </c>
      <c r="E508" s="182">
        <v>220</v>
      </c>
      <c r="F508" s="182">
        <f t="shared" si="199"/>
        <v>94</v>
      </c>
      <c r="G508" s="182">
        <v>512</v>
      </c>
      <c r="H508" s="207">
        <v>387</v>
      </c>
      <c r="I508" s="208">
        <f t="shared" ref="I508" si="202">G508-H508</f>
        <v>125</v>
      </c>
      <c r="J508" s="191">
        <f>SUM($D$8,$D$10:$D508)/(_xlfn.DAYS(B508,"10-Jun-2020")+1)</f>
        <v>167.25</v>
      </c>
      <c r="K508" s="162" t="s">
        <v>173</v>
      </c>
      <c r="L508" s="132"/>
      <c r="M508" s="133"/>
    </row>
    <row r="509" spans="2:13" s="126" customFormat="1" ht="35.1" hidden="1" customHeight="1" outlineLevel="1">
      <c r="B509" s="156">
        <v>44832</v>
      </c>
      <c r="C509" s="182" t="s">
        <v>15</v>
      </c>
      <c r="D509" s="182">
        <v>283</v>
      </c>
      <c r="E509" s="182">
        <v>180</v>
      </c>
      <c r="F509" s="182">
        <f t="shared" ref="F509" si="203">D509-E509</f>
        <v>103</v>
      </c>
      <c r="G509" s="182">
        <v>486</v>
      </c>
      <c r="H509" s="207">
        <v>341</v>
      </c>
      <c r="I509" s="208">
        <f t="shared" ref="I509" si="204">G509-H509</f>
        <v>145</v>
      </c>
      <c r="J509" s="191">
        <f>SUM($D$8,$D$10:$D509)/(_xlfn.DAYS(B509,"10-Jun-2020")+1)</f>
        <v>167.38763376932224</v>
      </c>
      <c r="K509" s="196" t="s">
        <v>174</v>
      </c>
      <c r="L509" s="132"/>
      <c r="M509" s="133"/>
    </row>
    <row r="510" spans="2:13" s="126" customFormat="1" ht="17.850000000000001" hidden="1" customHeight="1" outlineLevel="1">
      <c r="B510" s="156">
        <v>44833</v>
      </c>
      <c r="C510" s="182" t="s">
        <v>16</v>
      </c>
      <c r="D510" s="182">
        <v>438</v>
      </c>
      <c r="E510" s="182">
        <v>232</v>
      </c>
      <c r="F510" s="182">
        <f t="shared" ref="F510" si="205">D510-E510</f>
        <v>206</v>
      </c>
      <c r="G510" s="182">
        <v>718</v>
      </c>
      <c r="H510" s="207">
        <v>491</v>
      </c>
      <c r="I510" s="208">
        <f t="shared" ref="I510" si="206">G510-H510</f>
        <v>227</v>
      </c>
      <c r="J510" s="191">
        <f>SUM($D$8,$D$10:$D510)/(_xlfn.DAYS(B510,"10-Jun-2020")+1)</f>
        <v>167.70902612826603</v>
      </c>
      <c r="K510" s="196" t="s">
        <v>59</v>
      </c>
      <c r="L510" s="132"/>
      <c r="M510" s="133"/>
    </row>
    <row r="511" spans="2:13" s="126" customFormat="1" ht="35.1" hidden="1" customHeight="1" outlineLevel="1">
      <c r="B511" s="156">
        <v>44834</v>
      </c>
      <c r="C511" s="182" t="s">
        <v>26</v>
      </c>
      <c r="D511" s="182">
        <v>446</v>
      </c>
      <c r="E511" s="182">
        <v>257</v>
      </c>
      <c r="F511" s="182">
        <f t="shared" ref="F511:F514" si="207">D511-E511</f>
        <v>189</v>
      </c>
      <c r="G511" s="182">
        <v>644</v>
      </c>
      <c r="H511" s="207">
        <v>424</v>
      </c>
      <c r="I511" s="208">
        <f t="shared" ref="I511:I514" si="208">G511-H511</f>
        <v>220</v>
      </c>
      <c r="J511" s="191">
        <f>SUM($D$8,$D$10:$D511)/(_xlfn.DAYS(B511,"10-Jun-2020")+1)</f>
        <v>168.03914590747331</v>
      </c>
      <c r="K511" s="196" t="s">
        <v>175</v>
      </c>
      <c r="L511" s="132"/>
      <c r="M511" s="133"/>
    </row>
    <row r="512" spans="2:13" s="126" customFormat="1" ht="17.850000000000001" hidden="1" customHeight="1" outlineLevel="1">
      <c r="B512" s="156">
        <v>44835</v>
      </c>
      <c r="C512" s="182" t="s">
        <v>18</v>
      </c>
      <c r="D512" s="182">
        <v>221</v>
      </c>
      <c r="E512" s="182">
        <v>56</v>
      </c>
      <c r="F512" s="182">
        <f t="shared" si="207"/>
        <v>165</v>
      </c>
      <c r="G512" s="182">
        <v>341</v>
      </c>
      <c r="H512" s="207">
        <v>147</v>
      </c>
      <c r="I512" s="208">
        <f t="shared" si="208"/>
        <v>194</v>
      </c>
      <c r="J512" s="191">
        <f>SUM($D$8,$D$10:$D512)/(_xlfn.DAYS(B512,"10-Jun-2020")+1)</f>
        <v>168.10189573459715</v>
      </c>
      <c r="K512" s="196" t="s">
        <v>59</v>
      </c>
      <c r="L512" s="132"/>
      <c r="M512" s="133"/>
    </row>
    <row r="513" spans="2:13" s="126" customFormat="1" ht="17.850000000000001" hidden="1" customHeight="1" outlineLevel="1">
      <c r="B513" s="156">
        <v>44836</v>
      </c>
      <c r="C513" s="182" t="s">
        <v>19</v>
      </c>
      <c r="D513" s="182">
        <v>169</v>
      </c>
      <c r="E513" s="182">
        <v>37</v>
      </c>
      <c r="F513" s="182">
        <f t="shared" si="207"/>
        <v>132</v>
      </c>
      <c r="G513" s="182">
        <v>198</v>
      </c>
      <c r="H513" s="207">
        <v>50</v>
      </c>
      <c r="I513" s="208">
        <f t="shared" si="208"/>
        <v>148</v>
      </c>
      <c r="J513" s="191">
        <f>SUM($D$8,$D$10:$D513)/(_xlfn.DAYS(B513,"10-Jun-2020")+1)</f>
        <v>168.10295857988166</v>
      </c>
      <c r="K513" s="196" t="s">
        <v>59</v>
      </c>
      <c r="L513" s="132"/>
      <c r="M513" s="133"/>
    </row>
    <row r="514" spans="2:13" s="126" customFormat="1" ht="17.850000000000001" hidden="1" customHeight="1" outlineLevel="1">
      <c r="B514" s="156">
        <v>44837</v>
      </c>
      <c r="C514" s="182" t="s">
        <v>28</v>
      </c>
      <c r="D514" s="182">
        <v>228</v>
      </c>
      <c r="E514" s="182">
        <v>133</v>
      </c>
      <c r="F514" s="182">
        <f t="shared" si="207"/>
        <v>95</v>
      </c>
      <c r="G514" s="182">
        <v>339</v>
      </c>
      <c r="H514" s="207">
        <v>233</v>
      </c>
      <c r="I514" s="208">
        <f t="shared" si="208"/>
        <v>106</v>
      </c>
      <c r="J514" s="191">
        <f>SUM($D$8,$D$10:$D514)/(_xlfn.DAYS(B514,"10-Jun-2020")+1)</f>
        <v>168.17375886524823</v>
      </c>
      <c r="K514" s="196" t="s">
        <v>59</v>
      </c>
      <c r="L514" s="132"/>
      <c r="M514" s="133"/>
    </row>
    <row r="515" spans="2:13" s="126" customFormat="1" ht="17.850000000000001" hidden="1" customHeight="1" outlineLevel="1">
      <c r="B515" s="156">
        <v>44838</v>
      </c>
      <c r="C515" s="182" t="s">
        <v>29</v>
      </c>
      <c r="D515" s="182">
        <v>290</v>
      </c>
      <c r="E515" s="182">
        <v>214</v>
      </c>
      <c r="F515" s="182">
        <f t="shared" ref="F515" si="209">D515-E515</f>
        <v>76</v>
      </c>
      <c r="G515" s="182">
        <v>537</v>
      </c>
      <c r="H515" s="207">
        <v>427</v>
      </c>
      <c r="I515" s="208">
        <f t="shared" ref="I515" si="210">G515-H515</f>
        <v>110</v>
      </c>
      <c r="J515" s="191">
        <f>SUM($D$8,$D$10:$D515)/(_xlfn.DAYS(B515,"10-Jun-2020")+1)</f>
        <v>168.31759149940967</v>
      </c>
      <c r="K515" s="196" t="s">
        <v>59</v>
      </c>
      <c r="L515" s="132"/>
      <c r="M515" s="133"/>
    </row>
    <row r="516" spans="2:13" s="126" customFormat="1" ht="35.1" hidden="1" customHeight="1" outlineLevel="1">
      <c r="B516" s="156">
        <v>44839</v>
      </c>
      <c r="C516" s="182" t="s">
        <v>15</v>
      </c>
      <c r="D516" s="182">
        <v>275</v>
      </c>
      <c r="E516" s="182">
        <v>197</v>
      </c>
      <c r="F516" s="182">
        <f t="shared" ref="F516" si="211">D516-E516</f>
        <v>78</v>
      </c>
      <c r="G516" s="182">
        <v>490</v>
      </c>
      <c r="H516" s="207">
        <v>379</v>
      </c>
      <c r="I516" s="208">
        <f t="shared" ref="I516" si="212">G516-H516</f>
        <v>111</v>
      </c>
      <c r="J516" s="191">
        <f>SUM($D$8,$D$10:$D516)/(_xlfn.DAYS(B516,"10-Jun-2020")+1)</f>
        <v>168.4433962264151</v>
      </c>
      <c r="K516" s="196" t="s">
        <v>176</v>
      </c>
      <c r="L516" s="132"/>
      <c r="M516" s="133"/>
    </row>
    <row r="517" spans="2:13" s="126" customFormat="1" ht="35.1" hidden="1" customHeight="1" outlineLevel="1">
      <c r="B517" s="156">
        <v>44840</v>
      </c>
      <c r="C517" s="182" t="s">
        <v>16</v>
      </c>
      <c r="D517" s="182">
        <v>291</v>
      </c>
      <c r="E517" s="182">
        <v>197</v>
      </c>
      <c r="F517" s="182">
        <f t="shared" ref="F517" si="213">D517-E517</f>
        <v>94</v>
      </c>
      <c r="G517" s="182">
        <v>535</v>
      </c>
      <c r="H517" s="207">
        <v>424</v>
      </c>
      <c r="I517" s="208">
        <f t="shared" ref="I517" si="214">G517-H517</f>
        <v>111</v>
      </c>
      <c r="J517" s="191">
        <f>SUM($D$8,$D$10:$D517)/(_xlfn.DAYS(B517,"10-Jun-2020")+1)</f>
        <v>168.58775029446409</v>
      </c>
      <c r="K517" s="196" t="s">
        <v>177</v>
      </c>
      <c r="L517" s="132"/>
      <c r="M517" s="133"/>
    </row>
    <row r="518" spans="2:13" s="126" customFormat="1" ht="17.850000000000001" hidden="1" customHeight="1" outlineLevel="1">
      <c r="B518" s="149">
        <v>44841</v>
      </c>
      <c r="C518" s="186" t="s">
        <v>26</v>
      </c>
      <c r="D518" s="186">
        <v>240</v>
      </c>
      <c r="E518" s="186">
        <v>155</v>
      </c>
      <c r="F518" s="186">
        <f t="shared" ref="F518:F521" si="215">D518-E518</f>
        <v>85</v>
      </c>
      <c r="G518" s="186">
        <v>384</v>
      </c>
      <c r="H518" s="210">
        <v>277</v>
      </c>
      <c r="I518" s="211">
        <f t="shared" ref="I518:I521" si="216">G518-H518</f>
        <v>107</v>
      </c>
      <c r="J518" s="191">
        <f>SUM($D$8,$D$10:$D518)/(_xlfn.DAYS(B518,"10-Jun-2020")+1)</f>
        <v>168.67176470588234</v>
      </c>
      <c r="K518" s="194" t="s">
        <v>59</v>
      </c>
      <c r="L518" s="132"/>
      <c r="M518" s="133"/>
    </row>
    <row r="519" spans="2:13" s="126" customFormat="1" ht="17.850000000000001" hidden="1" customHeight="1" outlineLevel="1">
      <c r="B519" s="149">
        <v>44842</v>
      </c>
      <c r="C519" s="186" t="s">
        <v>18</v>
      </c>
      <c r="D519" s="186">
        <v>90</v>
      </c>
      <c r="E519" s="186">
        <v>47</v>
      </c>
      <c r="F519" s="186">
        <f t="shared" si="215"/>
        <v>43</v>
      </c>
      <c r="G519" s="186">
        <v>134</v>
      </c>
      <c r="H519" s="210">
        <v>73</v>
      </c>
      <c r="I519" s="211">
        <f t="shared" si="216"/>
        <v>61</v>
      </c>
      <c r="J519" s="191">
        <f>SUM($D$8,$D$10:$D519)/(_xlfn.DAYS(B519,"10-Jun-2020")+1)</f>
        <v>168.57931844888367</v>
      </c>
      <c r="K519" s="194" t="s">
        <v>59</v>
      </c>
      <c r="L519" s="132"/>
      <c r="M519" s="133"/>
    </row>
    <row r="520" spans="2:13" s="126" customFormat="1" ht="17.850000000000001" hidden="1" customHeight="1" outlineLevel="1">
      <c r="B520" s="149">
        <v>44843</v>
      </c>
      <c r="C520" s="186" t="s">
        <v>19</v>
      </c>
      <c r="D520" s="186">
        <v>82</v>
      </c>
      <c r="E520" s="186">
        <v>45</v>
      </c>
      <c r="F520" s="186">
        <f t="shared" si="215"/>
        <v>37</v>
      </c>
      <c r="G520" s="186">
        <v>143</v>
      </c>
      <c r="H520" s="210">
        <v>100</v>
      </c>
      <c r="I520" s="211">
        <f t="shared" si="216"/>
        <v>43</v>
      </c>
      <c r="J520" s="191">
        <f>SUM($D$8,$D$10:$D520)/(_xlfn.DAYS(B520,"10-Jun-2020")+1)</f>
        <v>168.47769953051642</v>
      </c>
      <c r="K520" s="194" t="s">
        <v>59</v>
      </c>
      <c r="L520" s="132"/>
      <c r="M520" s="133"/>
    </row>
    <row r="521" spans="2:13" s="126" customFormat="1" ht="17.850000000000001" hidden="1" customHeight="1" outlineLevel="1">
      <c r="B521" s="149">
        <v>44844</v>
      </c>
      <c r="C521" s="186" t="s">
        <v>28</v>
      </c>
      <c r="D521" s="186">
        <v>165</v>
      </c>
      <c r="E521" s="186">
        <v>130</v>
      </c>
      <c r="F521" s="186">
        <f t="shared" si="215"/>
        <v>35</v>
      </c>
      <c r="G521" s="186">
        <v>269</v>
      </c>
      <c r="H521" s="210">
        <v>212</v>
      </c>
      <c r="I521" s="211">
        <f t="shared" si="216"/>
        <v>57</v>
      </c>
      <c r="J521" s="191">
        <f>SUM($D$8,$D$10:$D521)/(_xlfn.DAYS(B521,"10-Jun-2020")+1)</f>
        <v>168.47362250879249</v>
      </c>
      <c r="K521" s="194" t="s">
        <v>59</v>
      </c>
      <c r="L521" s="132"/>
      <c r="M521" s="133"/>
    </row>
    <row r="522" spans="2:13" s="126" customFormat="1" ht="17.850000000000001" hidden="1" customHeight="1" outlineLevel="1">
      <c r="B522" s="156">
        <v>44845</v>
      </c>
      <c r="C522" s="182" t="s">
        <v>29</v>
      </c>
      <c r="D522" s="182">
        <v>260</v>
      </c>
      <c r="E522" s="182">
        <v>218</v>
      </c>
      <c r="F522" s="182">
        <f t="shared" ref="F522" si="217">D522-E522</f>
        <v>42</v>
      </c>
      <c r="G522" s="182">
        <v>455</v>
      </c>
      <c r="H522" s="207">
        <v>362</v>
      </c>
      <c r="I522" s="208">
        <f t="shared" ref="I522" si="218">G522-H522</f>
        <v>93</v>
      </c>
      <c r="J522" s="191">
        <f>SUM($D$8,$D$10:$D522)/(_xlfn.DAYS(B522,"10-Jun-2020")+1)</f>
        <v>168.5807962529274</v>
      </c>
      <c r="K522" s="196" t="s">
        <v>59</v>
      </c>
      <c r="L522" s="132"/>
      <c r="M522" s="133"/>
    </row>
    <row r="523" spans="2:13" s="126" customFormat="1" ht="35.1" hidden="1" customHeight="1" outlineLevel="1">
      <c r="B523" s="156">
        <v>44846</v>
      </c>
      <c r="C523" s="182" t="s">
        <v>15</v>
      </c>
      <c r="D523" s="182">
        <v>500</v>
      </c>
      <c r="E523" s="182">
        <v>318</v>
      </c>
      <c r="F523" s="182">
        <f t="shared" ref="F523" si="219">D523-E523</f>
        <v>182</v>
      </c>
      <c r="G523" s="182">
        <v>822</v>
      </c>
      <c r="H523" s="207">
        <v>591</v>
      </c>
      <c r="I523" s="208">
        <f t="shared" ref="I523" si="220">G523-H523</f>
        <v>231</v>
      </c>
      <c r="J523" s="191">
        <f>SUM($D$8,$D$10:$D523)/(_xlfn.DAYS(B523,"10-Jun-2020")+1)</f>
        <v>168.96842105263158</v>
      </c>
      <c r="K523" s="196" t="s">
        <v>178</v>
      </c>
      <c r="L523" s="132"/>
      <c r="M523" s="133"/>
    </row>
    <row r="524" spans="2:13" s="126" customFormat="1" ht="35.1" hidden="1" customHeight="1" outlineLevel="1">
      <c r="B524" s="156">
        <v>44847</v>
      </c>
      <c r="C524" s="182" t="s">
        <v>16</v>
      </c>
      <c r="D524" s="182">
        <v>416</v>
      </c>
      <c r="E524" s="182">
        <v>254</v>
      </c>
      <c r="F524" s="182">
        <f t="shared" ref="F524" si="221">D524-E524</f>
        <v>162</v>
      </c>
      <c r="G524" s="182">
        <v>728</v>
      </c>
      <c r="H524" s="207">
        <v>519</v>
      </c>
      <c r="I524" s="208">
        <f t="shared" ref="I524" si="222">G524-H524</f>
        <v>209</v>
      </c>
      <c r="J524" s="191">
        <f>SUM($D$8,$D$10:$D524)/(_xlfn.DAYS(B524,"10-Jun-2020")+1)</f>
        <v>169.25700934579439</v>
      </c>
      <c r="K524" s="196" t="s">
        <v>179</v>
      </c>
      <c r="L524" s="132"/>
      <c r="M524" s="133"/>
    </row>
    <row r="525" spans="2:13" s="126" customFormat="1" ht="17.850000000000001" hidden="1" customHeight="1" outlineLevel="1">
      <c r="B525" s="156">
        <v>44848</v>
      </c>
      <c r="C525" s="182" t="s">
        <v>26</v>
      </c>
      <c r="D525" s="182">
        <v>328</v>
      </c>
      <c r="E525" s="182">
        <v>197</v>
      </c>
      <c r="F525" s="182">
        <f t="shared" ref="F525:F527" si="223">D525-E525</f>
        <v>131</v>
      </c>
      <c r="G525" s="182">
        <v>491</v>
      </c>
      <c r="H525" s="207">
        <v>332</v>
      </c>
      <c r="I525" s="208">
        <f t="shared" ref="I525:I527" si="224">G525-H525</f>
        <v>159</v>
      </c>
      <c r="J525" s="191">
        <f>SUM($D$8,$D$10:$D525)/(_xlfn.DAYS(B525,"10-Jun-2020")+1)</f>
        <v>169.44224037339558</v>
      </c>
      <c r="K525" s="196" t="s">
        <v>59</v>
      </c>
      <c r="L525" s="132"/>
      <c r="M525" s="133"/>
    </row>
    <row r="526" spans="2:13" s="126" customFormat="1" ht="17.850000000000001" hidden="1" customHeight="1" outlineLevel="1">
      <c r="B526" s="156">
        <v>44849</v>
      </c>
      <c r="C526" s="182" t="s">
        <v>18</v>
      </c>
      <c r="D526" s="182">
        <v>250</v>
      </c>
      <c r="E526" s="182">
        <v>89</v>
      </c>
      <c r="F526" s="182">
        <f t="shared" si="223"/>
        <v>161</v>
      </c>
      <c r="G526" s="182">
        <v>399</v>
      </c>
      <c r="H526" s="207">
        <v>211</v>
      </c>
      <c r="I526" s="208">
        <f t="shared" si="224"/>
        <v>188</v>
      </c>
      <c r="J526" s="191">
        <f>SUM($D$8,$D$10:$D526)/(_xlfn.DAYS(B526,"10-Jun-2020")+1)</f>
        <v>169.53613053613054</v>
      </c>
      <c r="K526" s="196" t="s">
        <v>59</v>
      </c>
      <c r="L526" s="132"/>
      <c r="M526" s="133"/>
    </row>
    <row r="527" spans="2:13" s="126" customFormat="1" ht="17.850000000000001" hidden="1" customHeight="1" outlineLevel="1">
      <c r="B527" s="156">
        <v>44850</v>
      </c>
      <c r="C527" s="182" t="s">
        <v>19</v>
      </c>
      <c r="D527" s="182">
        <v>233</v>
      </c>
      <c r="E527" s="182">
        <v>90</v>
      </c>
      <c r="F527" s="182">
        <f t="shared" si="223"/>
        <v>143</v>
      </c>
      <c r="G527" s="182">
        <v>309</v>
      </c>
      <c r="H527" s="207">
        <v>139</v>
      </c>
      <c r="I527" s="208">
        <f t="shared" si="224"/>
        <v>170</v>
      </c>
      <c r="J527" s="191">
        <f>SUM($D$8,$D$10:$D527)/(_xlfn.DAYS(B527,"10-Jun-2020")+1)</f>
        <v>169.61001164144355</v>
      </c>
      <c r="K527" s="196" t="s">
        <v>59</v>
      </c>
      <c r="L527" s="132"/>
      <c r="M527" s="133"/>
    </row>
    <row r="528" spans="2:13" s="126" customFormat="1" ht="17.850000000000001" hidden="1" customHeight="1" outlineLevel="1">
      <c r="B528" s="156">
        <v>44851</v>
      </c>
      <c r="C528" s="182" t="s">
        <v>28</v>
      </c>
      <c r="D528" s="182">
        <v>398</v>
      </c>
      <c r="E528" s="182">
        <v>263</v>
      </c>
      <c r="F528" s="182">
        <f t="shared" ref="F528" si="225">D528-E528</f>
        <v>135</v>
      </c>
      <c r="G528" s="182">
        <v>692</v>
      </c>
      <c r="H528" s="207">
        <v>520</v>
      </c>
      <c r="I528" s="208">
        <f t="shared" ref="I528" si="226">G528-H528</f>
        <v>172</v>
      </c>
      <c r="J528" s="191">
        <f>SUM($D$8,$D$10:$D528)/(_xlfn.DAYS(B528,"10-Jun-2020")+1)</f>
        <v>169.87558139534883</v>
      </c>
      <c r="K528" s="196" t="s">
        <v>59</v>
      </c>
      <c r="L528" s="132"/>
      <c r="M528" s="133"/>
    </row>
    <row r="529" spans="2:13" s="126" customFormat="1" ht="35.1" hidden="1" customHeight="1" outlineLevel="1">
      <c r="B529" s="156">
        <v>44852</v>
      </c>
      <c r="C529" s="182" t="s">
        <v>29</v>
      </c>
      <c r="D529" s="182">
        <v>357</v>
      </c>
      <c r="E529" s="182">
        <v>254</v>
      </c>
      <c r="F529" s="182">
        <f t="shared" ref="F529" si="227">D529-E529</f>
        <v>103</v>
      </c>
      <c r="G529" s="182">
        <v>661</v>
      </c>
      <c r="H529" s="207">
        <v>526</v>
      </c>
      <c r="I529" s="208">
        <f t="shared" ref="I529" si="228">G529-H529</f>
        <v>135</v>
      </c>
      <c r="J529" s="191">
        <f>SUM($D$8,$D$10:$D529)/(_xlfn.DAYS(B529,"10-Jun-2020")+1)</f>
        <v>170.09291521486642</v>
      </c>
      <c r="K529" s="196" t="s">
        <v>180</v>
      </c>
      <c r="L529" s="132"/>
      <c r="M529" s="133"/>
    </row>
    <row r="530" spans="2:13" s="126" customFormat="1" ht="17.850000000000001" hidden="1" customHeight="1" outlineLevel="1">
      <c r="B530" s="156">
        <v>44853</v>
      </c>
      <c r="C530" s="182" t="s">
        <v>15</v>
      </c>
      <c r="D530" s="182">
        <v>298</v>
      </c>
      <c r="E530" s="182">
        <v>215</v>
      </c>
      <c r="F530" s="182">
        <f t="shared" ref="F530" si="229">D530-E530</f>
        <v>83</v>
      </c>
      <c r="G530" s="182">
        <v>472</v>
      </c>
      <c r="H530" s="207">
        <v>372</v>
      </c>
      <c r="I530" s="208">
        <f t="shared" ref="I530" si="230">G530-H530</f>
        <v>100</v>
      </c>
      <c r="J530" s="191">
        <f>SUM($D$8,$D$10:$D530)/(_xlfn.DAYS(B530,"10-Jun-2020")+1)</f>
        <v>170.24129930394432</v>
      </c>
      <c r="K530" s="196" t="s">
        <v>59</v>
      </c>
      <c r="L530" s="132"/>
      <c r="M530" s="133"/>
    </row>
    <row r="531" spans="2:13" s="126" customFormat="1" ht="35.1" hidden="1" customHeight="1" outlineLevel="1">
      <c r="B531" s="156">
        <v>44854</v>
      </c>
      <c r="C531" s="182" t="s">
        <v>16</v>
      </c>
      <c r="D531" s="182">
        <v>283</v>
      </c>
      <c r="E531" s="182">
        <v>228</v>
      </c>
      <c r="F531" s="182">
        <f t="shared" ref="F531" si="231">D531-E531</f>
        <v>55</v>
      </c>
      <c r="G531" s="182">
        <v>496</v>
      </c>
      <c r="H531" s="207">
        <v>435</v>
      </c>
      <c r="I531" s="208">
        <f t="shared" ref="I531" si="232">G531-H531</f>
        <v>61</v>
      </c>
      <c r="J531" s="191">
        <f>SUM($D$8,$D$10:$D531)/(_xlfn.DAYS(B531,"10-Jun-2020")+1)</f>
        <v>170.37195828505213</v>
      </c>
      <c r="K531" s="196" t="s">
        <v>181</v>
      </c>
      <c r="L531" s="132"/>
      <c r="M531" s="133"/>
    </row>
    <row r="532" spans="2:13" s="126" customFormat="1" ht="87" hidden="1" customHeight="1" outlineLevel="1">
      <c r="B532" s="156">
        <v>44855</v>
      </c>
      <c r="C532" s="182" t="s">
        <v>26</v>
      </c>
      <c r="D532" s="182">
        <v>358</v>
      </c>
      <c r="E532" s="182">
        <v>269</v>
      </c>
      <c r="F532" s="182">
        <f t="shared" ref="F532:F534" si="233">D532-E532</f>
        <v>89</v>
      </c>
      <c r="G532" s="182">
        <v>759</v>
      </c>
      <c r="H532" s="207">
        <v>649</v>
      </c>
      <c r="I532" s="208">
        <f t="shared" ref="I532:I534" si="234">G532-H532</f>
        <v>110</v>
      </c>
      <c r="J532" s="191">
        <f>SUM($D$8,$D$10:$D532)/(_xlfn.DAYS(B532,"10-Jun-2020")+1)</f>
        <v>170.58912037037038</v>
      </c>
      <c r="K532" s="196" t="s">
        <v>190</v>
      </c>
      <c r="L532" s="132"/>
      <c r="M532" s="133"/>
    </row>
    <row r="533" spans="2:13" s="126" customFormat="1" ht="17.850000000000001" hidden="1" customHeight="1" outlineLevel="1">
      <c r="B533" s="156">
        <v>44856</v>
      </c>
      <c r="C533" s="182" t="s">
        <v>18</v>
      </c>
      <c r="D533" s="182">
        <v>147</v>
      </c>
      <c r="E533" s="182">
        <v>54</v>
      </c>
      <c r="F533" s="182">
        <f t="shared" si="233"/>
        <v>93</v>
      </c>
      <c r="G533" s="182">
        <v>211</v>
      </c>
      <c r="H533" s="207">
        <v>105</v>
      </c>
      <c r="I533" s="208">
        <f t="shared" si="234"/>
        <v>106</v>
      </c>
      <c r="J533" s="191">
        <f>SUM($D$8,$D$10:$D533)/(_xlfn.DAYS(B533,"10-Jun-2020")+1)</f>
        <v>170.56184971098267</v>
      </c>
      <c r="K533" s="196" t="s">
        <v>59</v>
      </c>
      <c r="L533" s="132"/>
      <c r="M533" s="133"/>
    </row>
    <row r="534" spans="2:13" s="126" customFormat="1" ht="17.850000000000001" hidden="1" customHeight="1" outlineLevel="1">
      <c r="B534" s="156">
        <v>44857</v>
      </c>
      <c r="C534" s="182" t="s">
        <v>19</v>
      </c>
      <c r="D534" s="182">
        <v>122</v>
      </c>
      <c r="E534" s="182">
        <v>45</v>
      </c>
      <c r="F534" s="182">
        <f t="shared" si="233"/>
        <v>77</v>
      </c>
      <c r="G534" s="182">
        <v>181</v>
      </c>
      <c r="H534" s="207">
        <v>83</v>
      </c>
      <c r="I534" s="208">
        <f t="shared" si="234"/>
        <v>98</v>
      </c>
      <c r="J534" s="191">
        <f>SUM($D$8,$D$10:$D534)/(_xlfn.DAYS(B534,"10-Jun-2020")+1)</f>
        <v>170.50577367205543</v>
      </c>
      <c r="K534" s="196" t="s">
        <v>182</v>
      </c>
      <c r="L534" s="132"/>
      <c r="M534" s="133"/>
    </row>
    <row r="535" spans="2:13" s="126" customFormat="1" ht="17.850000000000001" hidden="1" customHeight="1" outlineLevel="1">
      <c r="B535" s="156">
        <v>44858</v>
      </c>
      <c r="C535" s="182" t="s">
        <v>28</v>
      </c>
      <c r="D535" s="182">
        <v>300</v>
      </c>
      <c r="E535" s="182">
        <v>186</v>
      </c>
      <c r="F535" s="182">
        <f t="shared" ref="F535" si="235">D535-E535</f>
        <v>114</v>
      </c>
      <c r="G535" s="182">
        <v>463</v>
      </c>
      <c r="H535" s="207">
        <v>334</v>
      </c>
      <c r="I535" s="208">
        <f t="shared" ref="I535" si="236">G535-H535</f>
        <v>129</v>
      </c>
      <c r="J535" s="191">
        <f>SUM($D$8,$D$10:$D535)/(_xlfn.DAYS(B535,"10-Jun-2020")+1)</f>
        <v>170.6551326412918</v>
      </c>
      <c r="K535" s="196" t="s">
        <v>182</v>
      </c>
      <c r="L535" s="132"/>
      <c r="M535" s="133"/>
    </row>
    <row r="536" spans="2:13" s="126" customFormat="1" ht="17.850000000000001" hidden="1" customHeight="1" outlineLevel="1">
      <c r="B536" s="156">
        <v>44859</v>
      </c>
      <c r="C536" s="182" t="s">
        <v>29</v>
      </c>
      <c r="D536" s="182">
        <v>291</v>
      </c>
      <c r="E536" s="182">
        <v>197</v>
      </c>
      <c r="F536" s="182">
        <f t="shared" ref="F536" si="237">D536-E536</f>
        <v>94</v>
      </c>
      <c r="G536" s="182">
        <v>439</v>
      </c>
      <c r="H536" s="207">
        <v>324</v>
      </c>
      <c r="I536" s="208">
        <f t="shared" ref="I536" si="238">G536-H536</f>
        <v>115</v>
      </c>
      <c r="J536" s="191">
        <f>SUM($D$8,$D$10:$D536)/(_xlfn.DAYS(B536,"10-Jun-2020")+1)</f>
        <v>170.79377880184333</v>
      </c>
      <c r="K536" s="196" t="s">
        <v>59</v>
      </c>
      <c r="L536" s="132"/>
      <c r="M536" s="133"/>
    </row>
    <row r="537" spans="2:13" s="126" customFormat="1" ht="35.1" hidden="1" customHeight="1" outlineLevel="1">
      <c r="B537" s="156">
        <v>44860</v>
      </c>
      <c r="C537" s="182" t="s">
        <v>15</v>
      </c>
      <c r="D537" s="182">
        <v>330</v>
      </c>
      <c r="E537" s="182">
        <v>238</v>
      </c>
      <c r="F537" s="182">
        <f t="shared" ref="F537" si="239">D537-E537</f>
        <v>92</v>
      </c>
      <c r="G537" s="182">
        <v>641</v>
      </c>
      <c r="H537" s="207">
        <v>506</v>
      </c>
      <c r="I537" s="208">
        <f t="shared" ref="I537" si="240">G537-H537</f>
        <v>135</v>
      </c>
      <c r="J537" s="191">
        <f>SUM($D$8,$D$10:$D537)/(_xlfn.DAYS(B537,"10-Jun-2020")+1)</f>
        <v>170.97698504027619</v>
      </c>
      <c r="K537" s="196" t="s">
        <v>184</v>
      </c>
      <c r="L537" s="132"/>
      <c r="M537" s="133"/>
    </row>
    <row r="538" spans="2:13" s="126" customFormat="1" ht="35.1" hidden="1" customHeight="1" outlineLevel="1">
      <c r="B538" s="156">
        <v>44861</v>
      </c>
      <c r="C538" s="182" t="s">
        <v>16</v>
      </c>
      <c r="D538" s="182">
        <v>314</v>
      </c>
      <c r="E538" s="182">
        <v>217</v>
      </c>
      <c r="F538" s="182">
        <f t="shared" ref="F538" si="241">D538-E538</f>
        <v>97</v>
      </c>
      <c r="G538" s="182">
        <v>525</v>
      </c>
      <c r="H538" s="207">
        <v>417</v>
      </c>
      <c r="I538" s="208">
        <f t="shared" ref="I538" si="242">G538-H538</f>
        <v>108</v>
      </c>
      <c r="J538" s="191">
        <f>SUM($D$8,$D$10:$D538)/(_xlfn.DAYS(B538,"10-Jun-2020")+1)</f>
        <v>171.14137931034483</v>
      </c>
      <c r="K538" s="196" t="s">
        <v>183</v>
      </c>
      <c r="L538" s="132"/>
      <c r="M538" s="133"/>
    </row>
    <row r="539" spans="2:13" s="126" customFormat="1" ht="17.850000000000001" hidden="1" customHeight="1" outlineLevel="1">
      <c r="B539" s="156">
        <v>44862</v>
      </c>
      <c r="C539" s="182" t="s">
        <v>26</v>
      </c>
      <c r="D539" s="182">
        <v>245</v>
      </c>
      <c r="E539" s="182">
        <v>170</v>
      </c>
      <c r="F539" s="182">
        <f t="shared" ref="F539:F541" si="243">D539-E539</f>
        <v>75</v>
      </c>
      <c r="G539" s="182">
        <v>484</v>
      </c>
      <c r="H539" s="207">
        <v>385</v>
      </c>
      <c r="I539" s="208">
        <f t="shared" ref="I539:I541" si="244">G539-H539</f>
        <v>99</v>
      </c>
      <c r="J539" s="191">
        <f>SUM($D$8,$D$10:$D539)/(_xlfn.DAYS(B539,"10-Jun-2020")+1)</f>
        <v>171.22617680826636</v>
      </c>
      <c r="K539" s="196" t="s">
        <v>185</v>
      </c>
      <c r="L539" s="132"/>
      <c r="M539" s="133"/>
    </row>
    <row r="540" spans="2:13" s="126" customFormat="1" ht="17.850000000000001" hidden="1" customHeight="1" outlineLevel="1">
      <c r="B540" s="156">
        <v>44863</v>
      </c>
      <c r="C540" s="182" t="s">
        <v>18</v>
      </c>
      <c r="D540" s="182">
        <v>169</v>
      </c>
      <c r="E540" s="182">
        <v>69</v>
      </c>
      <c r="F540" s="182">
        <f t="shared" si="243"/>
        <v>100</v>
      </c>
      <c r="G540" s="182">
        <v>205</v>
      </c>
      <c r="H540" s="207">
        <v>99</v>
      </c>
      <c r="I540" s="208">
        <f t="shared" si="244"/>
        <v>106</v>
      </c>
      <c r="J540" s="191">
        <f>SUM($D$8,$D$10:$D540)/(_xlfn.DAYS(B540,"10-Jun-2020")+1)</f>
        <v>171.223623853211</v>
      </c>
      <c r="K540" s="196" t="s">
        <v>186</v>
      </c>
      <c r="L540" s="132"/>
      <c r="M540" s="133"/>
    </row>
    <row r="541" spans="2:13" s="126" customFormat="1" ht="16.5" hidden="1" customHeight="1" outlineLevel="1">
      <c r="B541" s="156">
        <v>44864</v>
      </c>
      <c r="C541" s="182" t="s">
        <v>19</v>
      </c>
      <c r="D541" s="182">
        <v>196</v>
      </c>
      <c r="E541" s="182">
        <v>55</v>
      </c>
      <c r="F541" s="182">
        <f t="shared" si="243"/>
        <v>141</v>
      </c>
      <c r="G541" s="182">
        <v>233</v>
      </c>
      <c r="H541" s="207">
        <v>75</v>
      </c>
      <c r="I541" s="208">
        <f t="shared" si="244"/>
        <v>158</v>
      </c>
      <c r="J541" s="191">
        <f>SUM($D$8,$D$10:$D541)/(_xlfn.DAYS(B541,"10-Jun-2020")+1)</f>
        <v>171.2520045819015</v>
      </c>
      <c r="K541" s="196" t="s">
        <v>185</v>
      </c>
      <c r="L541" s="132"/>
      <c r="M541" s="133"/>
    </row>
    <row r="542" spans="2:13" s="126" customFormat="1" ht="16.5" hidden="1" customHeight="1" outlineLevel="1">
      <c r="B542" s="156">
        <v>44865</v>
      </c>
      <c r="C542" s="182" t="s">
        <v>28</v>
      </c>
      <c r="D542" s="182">
        <v>326</v>
      </c>
      <c r="E542" s="182">
        <v>196</v>
      </c>
      <c r="F542" s="182">
        <f t="shared" ref="F542" si="245">D542-E542</f>
        <v>130</v>
      </c>
      <c r="G542" s="182">
        <v>524</v>
      </c>
      <c r="H542" s="207">
        <v>342</v>
      </c>
      <c r="I542" s="208">
        <f t="shared" ref="I542" si="246">G542-H542</f>
        <v>182</v>
      </c>
      <c r="J542" s="191">
        <f>SUM($D$8,$D$10:$D542)/(_xlfn.DAYS(B542,"10-Jun-2020")+1)</f>
        <v>171.42906178489702</v>
      </c>
      <c r="K542" s="196" t="s">
        <v>59</v>
      </c>
      <c r="L542" s="132"/>
      <c r="M542" s="133"/>
    </row>
    <row r="543" spans="2:13" s="126" customFormat="1" ht="16.5" hidden="1" customHeight="1" outlineLevel="1">
      <c r="B543" s="156">
        <v>44866</v>
      </c>
      <c r="C543" s="182" t="s">
        <v>29</v>
      </c>
      <c r="D543" s="182">
        <v>323</v>
      </c>
      <c r="E543" s="182">
        <v>198</v>
      </c>
      <c r="F543" s="182">
        <f t="shared" ref="F543" si="247">D543-E543</f>
        <v>125</v>
      </c>
      <c r="G543" s="182">
        <v>490</v>
      </c>
      <c r="H543" s="207">
        <v>336</v>
      </c>
      <c r="I543" s="208">
        <f t="shared" ref="I543" si="248">G543-H543</f>
        <v>154</v>
      </c>
      <c r="J543" s="191">
        <f>SUM($D$8,$D$10:$D543)/(_xlfn.DAYS(B543,"10-Jun-2020")+1)</f>
        <v>171.60228571428573</v>
      </c>
      <c r="K543" s="196" t="s">
        <v>59</v>
      </c>
      <c r="L543" s="132"/>
      <c r="M543" s="133"/>
    </row>
    <row r="544" spans="2:13" s="126" customFormat="1" ht="16.5" hidden="1" customHeight="1" outlineLevel="1">
      <c r="B544" s="156">
        <v>44867</v>
      </c>
      <c r="C544" s="182" t="s">
        <v>15</v>
      </c>
      <c r="D544" s="182">
        <v>309</v>
      </c>
      <c r="E544" s="182">
        <v>226</v>
      </c>
      <c r="F544" s="182">
        <f t="shared" ref="F544" si="249">D544-E544</f>
        <v>83</v>
      </c>
      <c r="G544" s="182">
        <v>514</v>
      </c>
      <c r="H544" s="207">
        <v>417</v>
      </c>
      <c r="I544" s="208">
        <f t="shared" ref="I544" si="250">G544-H544</f>
        <v>97</v>
      </c>
      <c r="J544" s="191">
        <f>SUM($D$8,$D$10:$D544)/(_xlfn.DAYS(B544,"10-Jun-2020")+1)</f>
        <v>171.75913242009133</v>
      </c>
      <c r="K544" s="196" t="s">
        <v>187</v>
      </c>
      <c r="L544" s="132"/>
      <c r="M544" s="133"/>
    </row>
    <row r="545" spans="2:13" s="126" customFormat="1" ht="33" hidden="1" customHeight="1" outlineLevel="1">
      <c r="B545" s="156">
        <v>44868</v>
      </c>
      <c r="C545" s="182" t="s">
        <v>16</v>
      </c>
      <c r="D545" s="182">
        <v>354</v>
      </c>
      <c r="E545" s="182">
        <v>241</v>
      </c>
      <c r="F545" s="182">
        <f t="shared" ref="F545" si="251">D545-E545</f>
        <v>113</v>
      </c>
      <c r="G545" s="182">
        <v>632</v>
      </c>
      <c r="H545" s="207">
        <v>495</v>
      </c>
      <c r="I545" s="208">
        <f t="shared" ref="I545" si="252">G545-H545</f>
        <v>137</v>
      </c>
      <c r="J545" s="191">
        <f>SUM($D$8,$D$10:$D545)/(_xlfn.DAYS(B545,"10-Jun-2020")+1)</f>
        <v>171.96693272519954</v>
      </c>
      <c r="K545" s="196" t="s">
        <v>188</v>
      </c>
      <c r="L545" s="132"/>
      <c r="M545" s="133"/>
    </row>
    <row r="546" spans="2:13" s="126" customFormat="1" ht="16.5" hidden="1" customHeight="1" outlineLevel="1">
      <c r="B546" s="156">
        <v>44869</v>
      </c>
      <c r="C546" s="182" t="s">
        <v>26</v>
      </c>
      <c r="D546" s="182">
        <v>354</v>
      </c>
      <c r="E546" s="182">
        <v>240</v>
      </c>
      <c r="F546" s="182">
        <f t="shared" ref="F546:F548" si="253">D546-E546</f>
        <v>114</v>
      </c>
      <c r="G546" s="182">
        <v>564</v>
      </c>
      <c r="H546" s="207">
        <v>413</v>
      </c>
      <c r="I546" s="208">
        <f t="shared" ref="I546:I548" si="254">G546-H546</f>
        <v>151</v>
      </c>
      <c r="J546" s="191">
        <f>SUM($D$8,$D$10:$D546)/(_xlfn.DAYS(B546,"10-Jun-2020")+1)</f>
        <v>172.17425968109339</v>
      </c>
      <c r="K546" s="196" t="s">
        <v>189</v>
      </c>
      <c r="L546" s="132"/>
      <c r="M546" s="133"/>
    </row>
    <row r="547" spans="2:13" s="126" customFormat="1" ht="16.5" hidden="1" customHeight="1" outlineLevel="1">
      <c r="B547" s="156">
        <v>44870</v>
      </c>
      <c r="C547" s="182" t="s">
        <v>18</v>
      </c>
      <c r="D547" s="182">
        <v>163</v>
      </c>
      <c r="E547" s="182">
        <v>90</v>
      </c>
      <c r="F547" s="182">
        <f t="shared" si="253"/>
        <v>73</v>
      </c>
      <c r="G547" s="182">
        <v>235</v>
      </c>
      <c r="H547" s="207">
        <v>142</v>
      </c>
      <c r="I547" s="208">
        <f t="shared" si="254"/>
        <v>93</v>
      </c>
      <c r="J547" s="191">
        <f>SUM($D$8,$D$10:$D547)/(_xlfn.DAYS(B547,"10-Jun-2020")+1)</f>
        <v>172.16382252559728</v>
      </c>
      <c r="K547" s="196" t="s">
        <v>63</v>
      </c>
      <c r="L547" s="132"/>
      <c r="M547" s="133"/>
    </row>
    <row r="548" spans="2:13" s="126" customFormat="1" ht="16.5" hidden="1" customHeight="1" outlineLevel="1">
      <c r="B548" s="156">
        <v>44871</v>
      </c>
      <c r="C548" s="182" t="s">
        <v>19</v>
      </c>
      <c r="D548" s="182">
        <v>110</v>
      </c>
      <c r="E548" s="182">
        <v>47</v>
      </c>
      <c r="F548" s="182">
        <f t="shared" si="253"/>
        <v>63</v>
      </c>
      <c r="G548" s="182">
        <v>166</v>
      </c>
      <c r="H548" s="207">
        <v>81</v>
      </c>
      <c r="I548" s="208">
        <f t="shared" si="254"/>
        <v>85</v>
      </c>
      <c r="J548" s="191">
        <f>SUM($D$8,$D$10:$D548)/(_xlfn.DAYS(B548,"10-Jun-2020")+1)</f>
        <v>172.09318181818182</v>
      </c>
      <c r="K548" s="196" t="s">
        <v>63</v>
      </c>
      <c r="L548" s="132"/>
      <c r="M548" s="133"/>
    </row>
    <row r="549" spans="2:13" s="126" customFormat="1" ht="66" hidden="1" customHeight="1" outlineLevel="1">
      <c r="B549" s="156">
        <v>44872</v>
      </c>
      <c r="C549" s="182" t="s">
        <v>28</v>
      </c>
      <c r="D549" s="182">
        <v>495</v>
      </c>
      <c r="E549" s="182">
        <v>322</v>
      </c>
      <c r="F549" s="182">
        <f t="shared" ref="F549" si="255">D549-E549</f>
        <v>173</v>
      </c>
      <c r="G549" s="182">
        <v>853</v>
      </c>
      <c r="H549" s="207">
        <v>643</v>
      </c>
      <c r="I549" s="208">
        <f t="shared" ref="I549" si="256">G549-H549</f>
        <v>210</v>
      </c>
      <c r="J549" s="191">
        <f>SUM($D$8,$D$10:$D549)/(_xlfn.DAYS(B549,"10-Jun-2020")+1)</f>
        <v>172.45970488081724</v>
      </c>
      <c r="K549" s="196" t="s">
        <v>191</v>
      </c>
      <c r="L549" s="132"/>
      <c r="M549" s="133"/>
    </row>
    <row r="550" spans="2:13" s="126" customFormat="1" ht="33" hidden="1" customHeight="1" outlineLevel="1">
      <c r="B550" s="156">
        <v>44873</v>
      </c>
      <c r="C550" s="182" t="s">
        <v>29</v>
      </c>
      <c r="D550" s="182">
        <v>413</v>
      </c>
      <c r="E550" s="182">
        <v>298</v>
      </c>
      <c r="F550" s="182">
        <f t="shared" ref="F550" si="257">D550-E550</f>
        <v>115</v>
      </c>
      <c r="G550" s="182">
        <v>662</v>
      </c>
      <c r="H550" s="207">
        <v>526</v>
      </c>
      <c r="I550" s="208">
        <f t="shared" ref="I550" si="258">G550-H550</f>
        <v>136</v>
      </c>
      <c r="J550" s="191">
        <f>SUM($D$8,$D$10:$D550)/(_xlfn.DAYS(B550,"10-Jun-2020")+1)</f>
        <v>172.73242630385488</v>
      </c>
      <c r="K550" s="196" t="s">
        <v>192</v>
      </c>
      <c r="L550" s="132"/>
      <c r="M550" s="133"/>
    </row>
    <row r="551" spans="2:13" s="126" customFormat="1" ht="16.5" hidden="1" customHeight="1" outlineLevel="1">
      <c r="B551" s="156">
        <v>44874</v>
      </c>
      <c r="C551" s="182" t="s">
        <v>15</v>
      </c>
      <c r="D551" s="182">
        <v>389</v>
      </c>
      <c r="E551" s="182">
        <v>255</v>
      </c>
      <c r="F551" s="182">
        <f t="shared" ref="F551" si="259">D551-E551</f>
        <v>134</v>
      </c>
      <c r="G551" s="182">
        <v>676</v>
      </c>
      <c r="H551" s="207">
        <v>514</v>
      </c>
      <c r="I551" s="208">
        <f t="shared" ref="I551" si="260">G551-H551</f>
        <v>162</v>
      </c>
      <c r="J551" s="191">
        <f>SUM($D$8,$D$10:$D551)/(_xlfn.DAYS(B551,"10-Jun-2020")+1)</f>
        <v>172.97734994337486</v>
      </c>
      <c r="K551" s="196" t="s">
        <v>59</v>
      </c>
      <c r="L551" s="132"/>
      <c r="M551" s="133"/>
    </row>
    <row r="552" spans="2:13" s="126" customFormat="1" ht="33" hidden="1" customHeight="1" outlineLevel="1">
      <c r="B552" s="156">
        <v>44875</v>
      </c>
      <c r="C552" s="182" t="s">
        <v>16</v>
      </c>
      <c r="D552" s="182">
        <v>327</v>
      </c>
      <c r="E552" s="182">
        <v>226</v>
      </c>
      <c r="F552" s="182">
        <f t="shared" ref="F552" si="261">D552-E552</f>
        <v>101</v>
      </c>
      <c r="G552" s="182">
        <v>571</v>
      </c>
      <c r="H552" s="207">
        <v>445</v>
      </c>
      <c r="I552" s="208">
        <f t="shared" ref="I552" si="262">G552-H552</f>
        <v>126</v>
      </c>
      <c r="J552" s="191">
        <f>SUM($D$8,$D$10:$D552)/(_xlfn.DAYS(B552,"10-Jun-2020")+1)</f>
        <v>173.15158371040724</v>
      </c>
      <c r="K552" s="196" t="s">
        <v>193</v>
      </c>
      <c r="L552" s="132"/>
      <c r="M552" s="133"/>
    </row>
    <row r="553" spans="2:13" s="126" customFormat="1" ht="16.5" hidden="1" customHeight="1" outlineLevel="1">
      <c r="B553" s="156">
        <v>44876</v>
      </c>
      <c r="C553" s="182" t="s">
        <v>26</v>
      </c>
      <c r="D553" s="182">
        <v>369</v>
      </c>
      <c r="E553" s="182">
        <v>219</v>
      </c>
      <c r="F553" s="182">
        <f t="shared" ref="F553:F555" si="263">D553-E553</f>
        <v>150</v>
      </c>
      <c r="G553" s="182">
        <v>508</v>
      </c>
      <c r="H553" s="207">
        <v>340</v>
      </c>
      <c r="I553" s="208">
        <f t="shared" ref="I553:I555" si="264">G553-H553</f>
        <v>168</v>
      </c>
      <c r="J553" s="191">
        <f>SUM($D$8,$D$10:$D553)/(_xlfn.DAYS(B553,"10-Jun-2020")+1)</f>
        <v>173.37288135593221</v>
      </c>
      <c r="K553" s="196" t="s">
        <v>196</v>
      </c>
      <c r="L553" s="132"/>
      <c r="M553" s="133"/>
    </row>
    <row r="554" spans="2:13" s="126" customFormat="1" ht="16.5" hidden="1" customHeight="1" outlineLevel="1">
      <c r="B554" s="156">
        <v>44877</v>
      </c>
      <c r="C554" s="182" t="s">
        <v>18</v>
      </c>
      <c r="D554" s="182">
        <v>162</v>
      </c>
      <c r="E554" s="182">
        <v>58</v>
      </c>
      <c r="F554" s="182">
        <f t="shared" si="263"/>
        <v>104</v>
      </c>
      <c r="G554" s="182">
        <v>211</v>
      </c>
      <c r="H554" s="207">
        <v>95</v>
      </c>
      <c r="I554" s="208">
        <f t="shared" si="264"/>
        <v>116</v>
      </c>
      <c r="J554" s="191">
        <f>SUM($D$8,$D$10:$D554)/(_xlfn.DAYS(B554,"10-Jun-2020")+1)</f>
        <v>173.36004514672686</v>
      </c>
      <c r="K554" s="196" t="s">
        <v>194</v>
      </c>
      <c r="L554" s="132"/>
      <c r="M554" s="133"/>
    </row>
    <row r="555" spans="2:13" s="126" customFormat="1" ht="16.5" hidden="1" customHeight="1" outlineLevel="1">
      <c r="B555" s="156">
        <v>44878</v>
      </c>
      <c r="C555" s="182" t="s">
        <v>19</v>
      </c>
      <c r="D555" s="182">
        <v>139</v>
      </c>
      <c r="E555" s="182">
        <v>45</v>
      </c>
      <c r="F555" s="182">
        <f t="shared" si="263"/>
        <v>94</v>
      </c>
      <c r="G555" s="182">
        <v>179</v>
      </c>
      <c r="H555" s="207">
        <v>66</v>
      </c>
      <c r="I555" s="208">
        <f t="shared" si="264"/>
        <v>113</v>
      </c>
      <c r="J555" s="191">
        <f>SUM($D$8,$D$10:$D555)/(_xlfn.DAYS(B555,"10-Jun-2020")+1)</f>
        <v>173.32130777903043</v>
      </c>
      <c r="K555" s="196" t="s">
        <v>195</v>
      </c>
      <c r="L555" s="132"/>
      <c r="M555" s="133"/>
    </row>
    <row r="556" spans="2:13" s="126" customFormat="1" ht="33" hidden="1" customHeight="1" outlineLevel="1">
      <c r="B556" s="156">
        <v>44879</v>
      </c>
      <c r="C556" s="182" t="s">
        <v>28</v>
      </c>
      <c r="D556" s="182">
        <v>274</v>
      </c>
      <c r="E556" s="182">
        <v>207</v>
      </c>
      <c r="F556" s="182">
        <f t="shared" ref="F556" si="265">D556-E556</f>
        <v>67</v>
      </c>
      <c r="G556" s="182">
        <v>605</v>
      </c>
      <c r="H556" s="207">
        <v>515</v>
      </c>
      <c r="I556" s="208">
        <f t="shared" ref="I556" si="266">G556-H556</f>
        <v>90</v>
      </c>
      <c r="J556" s="191">
        <f>SUM($D$8,$D$10:$D556)/(_xlfn.DAYS(B556,"10-Jun-2020")+1)</f>
        <v>173.4346846846847</v>
      </c>
      <c r="K556" s="196" t="s">
        <v>197</v>
      </c>
      <c r="L556" s="132"/>
      <c r="M556" s="133"/>
    </row>
    <row r="557" spans="2:13" s="126" customFormat="1" ht="33" hidden="1" customHeight="1" outlineLevel="1">
      <c r="B557" s="156">
        <v>44880</v>
      </c>
      <c r="C557" s="182" t="s">
        <v>29</v>
      </c>
      <c r="D557" s="182">
        <v>398</v>
      </c>
      <c r="E557" s="182">
        <v>291</v>
      </c>
      <c r="F557" s="182">
        <f t="shared" ref="F557" si="267">D557-E557</f>
        <v>107</v>
      </c>
      <c r="G557" s="182">
        <v>719</v>
      </c>
      <c r="H557" s="207">
        <v>574</v>
      </c>
      <c r="I557" s="208">
        <f t="shared" ref="I557" si="268">G557-H557</f>
        <v>145</v>
      </c>
      <c r="J557" s="191">
        <f>SUM($D$8,$D$10:$D557)/(_xlfn.DAYS(B557,"10-Jun-2020")+1)</f>
        <v>173.68728908886388</v>
      </c>
      <c r="K557" s="196" t="s">
        <v>198</v>
      </c>
      <c r="L557" s="132"/>
      <c r="M557" s="133"/>
    </row>
    <row r="558" spans="2:13" s="126" customFormat="1" ht="33" hidden="1" customHeight="1" outlineLevel="1">
      <c r="B558" s="156">
        <v>44881</v>
      </c>
      <c r="C558" s="182" t="s">
        <v>15</v>
      </c>
      <c r="D558" s="182">
        <v>417</v>
      </c>
      <c r="E558" s="182">
        <v>267</v>
      </c>
      <c r="F558" s="182">
        <f t="shared" ref="F558" si="269">D558-E558</f>
        <v>150</v>
      </c>
      <c r="G558" s="182">
        <v>660</v>
      </c>
      <c r="H558" s="207">
        <v>479</v>
      </c>
      <c r="I558" s="208">
        <f t="shared" ref="I558" si="270">G558-H558</f>
        <v>181</v>
      </c>
      <c r="J558" s="191">
        <f>SUM($D$8,$D$10:$D558)/(_xlfn.DAYS(B558,"10-Jun-2020")+1)</f>
        <v>173.96067415730337</v>
      </c>
      <c r="K558" s="196" t="s">
        <v>199</v>
      </c>
      <c r="L558" s="132"/>
      <c r="M558" s="133"/>
    </row>
    <row r="559" spans="2:13" s="126" customFormat="1" ht="16.5" hidden="1" customHeight="1" outlineLevel="1">
      <c r="B559" s="156">
        <v>44882</v>
      </c>
      <c r="C559" s="182" t="s">
        <v>16</v>
      </c>
      <c r="D559" s="182">
        <v>417</v>
      </c>
      <c r="E559" s="182">
        <v>272</v>
      </c>
      <c r="F559" s="182">
        <f t="shared" ref="F559" si="271">D559-E559</f>
        <v>145</v>
      </c>
      <c r="G559" s="182">
        <v>665</v>
      </c>
      <c r="H559" s="207">
        <v>502</v>
      </c>
      <c r="I559" s="208">
        <f t="shared" ref="I559" si="272">G559-H559</f>
        <v>163</v>
      </c>
      <c r="J559" s="191">
        <f>SUM($D$8,$D$10:$D559)/(_xlfn.DAYS(B559,"10-Jun-2020")+1)</f>
        <v>174.2334455667789</v>
      </c>
      <c r="K559" s="196" t="s">
        <v>200</v>
      </c>
      <c r="L559" s="132"/>
      <c r="M559" s="133"/>
    </row>
    <row r="560" spans="2:13" s="126" customFormat="1" ht="16.5" hidden="1" customHeight="1" outlineLevel="1">
      <c r="B560" s="156">
        <v>44883</v>
      </c>
      <c r="C560" s="182" t="s">
        <v>26</v>
      </c>
      <c r="D560" s="182">
        <v>310</v>
      </c>
      <c r="E560" s="182">
        <v>211</v>
      </c>
      <c r="F560" s="182">
        <f t="shared" ref="F560:F561" si="273">D560-E560</f>
        <v>99</v>
      </c>
      <c r="G560" s="182">
        <v>466</v>
      </c>
      <c r="H560" s="207">
        <v>337</v>
      </c>
      <c r="I560" s="208">
        <f t="shared" ref="I560:I561" si="274">G560-H560</f>
        <v>129</v>
      </c>
      <c r="J560" s="191">
        <f>SUM($D$8,$D$10:$D560)/(_xlfn.DAYS(B560,"10-Jun-2020")+1)</f>
        <v>174.38565022421525</v>
      </c>
      <c r="K560" s="196" t="s">
        <v>202</v>
      </c>
      <c r="L560" s="132"/>
      <c r="M560" s="133"/>
    </row>
    <row r="561" spans="2:13" s="126" customFormat="1" ht="16.5" hidden="1" customHeight="1" outlineLevel="1">
      <c r="B561" s="156">
        <v>44884</v>
      </c>
      <c r="C561" s="182" t="s">
        <v>18</v>
      </c>
      <c r="D561" s="182">
        <v>155</v>
      </c>
      <c r="E561" s="182">
        <v>88</v>
      </c>
      <c r="F561" s="182">
        <f t="shared" si="273"/>
        <v>67</v>
      </c>
      <c r="G561" s="182">
        <v>266</v>
      </c>
      <c r="H561" s="207">
        <v>185</v>
      </c>
      <c r="I561" s="208">
        <f t="shared" si="274"/>
        <v>81</v>
      </c>
      <c r="J561" s="191">
        <f>SUM($D$8,$D$10:$D561)/(_xlfn.DAYS(B561,"10-Jun-2020")+1)</f>
        <v>174.36394176931691</v>
      </c>
      <c r="K561" s="196" t="s">
        <v>201</v>
      </c>
      <c r="L561" s="132"/>
      <c r="M561" s="133"/>
    </row>
    <row r="562" spans="2:13" s="126" customFormat="1" ht="16.5" hidden="1" customHeight="1" outlineLevel="1">
      <c r="B562" s="156">
        <v>44885</v>
      </c>
      <c r="C562" s="182" t="s">
        <v>19</v>
      </c>
      <c r="D562" s="182">
        <v>107</v>
      </c>
      <c r="E562" s="182">
        <v>46</v>
      </c>
      <c r="F562" s="182">
        <f>D562-E562</f>
        <v>61</v>
      </c>
      <c r="G562" s="182">
        <v>148</v>
      </c>
      <c r="H562" s="207">
        <v>71</v>
      </c>
      <c r="I562" s="208">
        <f>G562-H562</f>
        <v>77</v>
      </c>
      <c r="J562" s="191">
        <f>SUM($D$8,$D$10:$D562)/(_xlfn.DAYS(B562,"10-Jun-2020")+1)</f>
        <v>174.28859060402684</v>
      </c>
      <c r="K562" s="196" t="s">
        <v>201</v>
      </c>
      <c r="L562" s="132"/>
      <c r="M562" s="133"/>
    </row>
    <row r="563" spans="2:13" s="126" customFormat="1" ht="16.5" hidden="1" customHeight="1" outlineLevel="1">
      <c r="B563" s="156">
        <v>44886</v>
      </c>
      <c r="C563" s="182" t="s">
        <v>28</v>
      </c>
      <c r="D563" s="182">
        <v>303</v>
      </c>
      <c r="E563" s="182">
        <v>207</v>
      </c>
      <c r="F563" s="182">
        <f>D563-E563</f>
        <v>96</v>
      </c>
      <c r="G563" s="182">
        <v>500</v>
      </c>
      <c r="H563" s="207">
        <v>383</v>
      </c>
      <c r="I563" s="208">
        <f>G563-H563</f>
        <v>117</v>
      </c>
      <c r="J563" s="191">
        <f>SUM($D$8,$D$10:$D563)/(_xlfn.DAYS(B563,"10-Jun-2020")+1)</f>
        <v>174.43240223463687</v>
      </c>
      <c r="K563" s="196" t="s">
        <v>203</v>
      </c>
      <c r="L563" s="132"/>
      <c r="M563" s="133"/>
    </row>
    <row r="564" spans="2:13" s="126" customFormat="1" ht="66" hidden="1" customHeight="1" outlineLevel="1">
      <c r="B564" s="156">
        <v>44887</v>
      </c>
      <c r="C564" s="182" t="s">
        <v>29</v>
      </c>
      <c r="D564" s="182">
        <v>426</v>
      </c>
      <c r="E564" s="182">
        <v>339</v>
      </c>
      <c r="F564" s="182">
        <f>D564-E564</f>
        <v>87</v>
      </c>
      <c r="G564" s="182">
        <v>732</v>
      </c>
      <c r="H564" s="207">
        <v>619</v>
      </c>
      <c r="I564" s="208">
        <f>G564-H564</f>
        <v>113</v>
      </c>
      <c r="J564" s="191">
        <f>SUM($D$8,$D$10:$D564)/(_xlfn.DAYS(B564,"10-Jun-2020")+1)</f>
        <v>174.71316964285714</v>
      </c>
      <c r="K564" s="196" t="s">
        <v>207</v>
      </c>
      <c r="L564" s="132"/>
      <c r="M564" s="133"/>
    </row>
    <row r="565" spans="2:13" s="126" customFormat="1" ht="16.5" hidden="1" customHeight="1" outlineLevel="1">
      <c r="B565" s="156">
        <v>44888</v>
      </c>
      <c r="C565" s="182" t="s">
        <v>15</v>
      </c>
      <c r="D565" s="182">
        <v>279</v>
      </c>
      <c r="E565" s="182">
        <v>213</v>
      </c>
      <c r="F565" s="182">
        <f>D565-E565</f>
        <v>66</v>
      </c>
      <c r="G565" s="182">
        <v>450</v>
      </c>
      <c r="H565" s="207">
        <v>370</v>
      </c>
      <c r="I565" s="208">
        <f>G565-H565</f>
        <v>80</v>
      </c>
      <c r="J565" s="191">
        <f>SUM($D$8,$D$10:$D565)/(_xlfn.DAYS(B565,"10-Jun-2020")+1)</f>
        <v>174.8294314381271</v>
      </c>
      <c r="K565" s="196" t="s">
        <v>204</v>
      </c>
      <c r="L565" s="132"/>
      <c r="M565" s="133"/>
    </row>
    <row r="566" spans="2:13" s="126" customFormat="1" ht="82.5" hidden="1" customHeight="1" outlineLevel="1">
      <c r="B566" s="156">
        <v>44889</v>
      </c>
      <c r="C566" s="182" t="s">
        <v>16</v>
      </c>
      <c r="D566" s="182">
        <v>312</v>
      </c>
      <c r="E566" s="182">
        <v>238</v>
      </c>
      <c r="F566" s="182">
        <f>D566-E566</f>
        <v>74</v>
      </c>
      <c r="G566" s="182">
        <v>660</v>
      </c>
      <c r="H566" s="207">
        <v>556</v>
      </c>
      <c r="I566" s="208">
        <f>G566-H566</f>
        <v>104</v>
      </c>
      <c r="J566" s="191">
        <f>SUM($D$8,$D$10:$D566)/(_xlfn.DAYS(B566,"10-Jun-2020")+1)</f>
        <v>174.98218262806236</v>
      </c>
      <c r="K566" s="196" t="s">
        <v>205</v>
      </c>
      <c r="L566" s="132"/>
      <c r="M566" s="133"/>
    </row>
    <row r="567" spans="2:13" s="126" customFormat="1" ht="16.5" hidden="1" customHeight="1" outlineLevel="1">
      <c r="B567" s="156">
        <v>44890</v>
      </c>
      <c r="C567" s="182" t="s">
        <v>26</v>
      </c>
      <c r="D567" s="182">
        <v>344</v>
      </c>
      <c r="E567" s="182">
        <v>208</v>
      </c>
      <c r="F567" s="182">
        <f t="shared" ref="F567:F569" si="275">D567-E567</f>
        <v>136</v>
      </c>
      <c r="G567" s="182">
        <v>654</v>
      </c>
      <c r="H567" s="207">
        <v>492</v>
      </c>
      <c r="I567" s="208">
        <f t="shared" ref="I567:I569" si="276">G567-H567</f>
        <v>162</v>
      </c>
      <c r="J567" s="191">
        <f>SUM($D$8,$D$10:$D567)/(_xlfn.DAYS(B567,"10-Jun-2020")+1)</f>
        <v>175.17018909899889</v>
      </c>
      <c r="K567" s="162" t="s">
        <v>206</v>
      </c>
      <c r="L567" s="132"/>
      <c r="M567" s="133"/>
    </row>
    <row r="568" spans="2:13" s="126" customFormat="1" ht="16.5" hidden="1" customHeight="1" outlineLevel="1">
      <c r="B568" s="156">
        <v>44891</v>
      </c>
      <c r="C568" s="182" t="s">
        <v>18</v>
      </c>
      <c r="D568" s="182">
        <v>122</v>
      </c>
      <c r="E568" s="182">
        <v>60</v>
      </c>
      <c r="F568" s="182">
        <f t="shared" si="275"/>
        <v>62</v>
      </c>
      <c r="G568" s="182">
        <v>173</v>
      </c>
      <c r="H568" s="207">
        <v>84</v>
      </c>
      <c r="I568" s="208">
        <f t="shared" si="276"/>
        <v>89</v>
      </c>
      <c r="J568" s="191">
        <f>SUM($D$8,$D$10:$D568)/(_xlfn.DAYS(B568,"10-Jun-2020")+1)</f>
        <v>175.11111111111111</v>
      </c>
      <c r="K568" s="196" t="s">
        <v>59</v>
      </c>
      <c r="L568" s="132"/>
      <c r="M568" s="133"/>
    </row>
    <row r="569" spans="2:13" s="126" customFormat="1" ht="16.5" hidden="1" customHeight="1" outlineLevel="1">
      <c r="B569" s="156">
        <v>44892</v>
      </c>
      <c r="C569" s="182" t="s">
        <v>19</v>
      </c>
      <c r="D569" s="182">
        <v>72</v>
      </c>
      <c r="E569" s="182">
        <v>31</v>
      </c>
      <c r="F569" s="182">
        <f t="shared" si="275"/>
        <v>41</v>
      </c>
      <c r="G569" s="182">
        <v>98</v>
      </c>
      <c r="H569" s="207">
        <v>51</v>
      </c>
      <c r="I569" s="208">
        <f t="shared" si="276"/>
        <v>47</v>
      </c>
      <c r="J569" s="191">
        <f>SUM($D$8,$D$10:$D569)/(_xlfn.DAYS(B569,"10-Jun-2020")+1)</f>
        <v>174.99667036625971</v>
      </c>
      <c r="K569" s="196" t="s">
        <v>59</v>
      </c>
      <c r="L569" s="132"/>
      <c r="M569" s="133"/>
    </row>
    <row r="570" spans="2:13" s="126" customFormat="1" ht="82.5" hidden="1" customHeight="1" outlineLevel="1">
      <c r="B570" s="156">
        <v>44893</v>
      </c>
      <c r="C570" s="182" t="s">
        <v>28</v>
      </c>
      <c r="D570" s="182">
        <v>393</v>
      </c>
      <c r="E570" s="182">
        <v>289</v>
      </c>
      <c r="F570" s="182">
        <f t="shared" ref="F570" si="277">D570-E570</f>
        <v>104</v>
      </c>
      <c r="G570" s="182">
        <v>794</v>
      </c>
      <c r="H570" s="207">
        <v>656</v>
      </c>
      <c r="I570" s="208">
        <f t="shared" ref="I570" si="278">G570-H570</f>
        <v>138</v>
      </c>
      <c r="J570" s="191">
        <f>SUM($D$8,$D$10:$D570)/(_xlfn.DAYS(B570,"10-Jun-2020")+1)</f>
        <v>175.23835920177385</v>
      </c>
      <c r="K570" s="196" t="s">
        <v>208</v>
      </c>
      <c r="L570" s="132"/>
      <c r="M570" s="133"/>
    </row>
    <row r="571" spans="2:13" s="126" customFormat="1" ht="33" hidden="1" customHeight="1" outlineLevel="1">
      <c r="B571" s="156">
        <v>44894</v>
      </c>
      <c r="C571" s="182" t="s">
        <v>29</v>
      </c>
      <c r="D571" s="182">
        <v>596</v>
      </c>
      <c r="E571" s="182">
        <v>353</v>
      </c>
      <c r="F571" s="182">
        <f t="shared" ref="F571" si="279">D571-E571</f>
        <v>243</v>
      </c>
      <c r="G571" s="182">
        <v>943</v>
      </c>
      <c r="H571" s="207">
        <v>649</v>
      </c>
      <c r="I571" s="208">
        <f t="shared" ref="I571" si="280">G571-H571</f>
        <v>294</v>
      </c>
      <c r="J571" s="191">
        <f>SUM($D$8,$D$10:$D571)/(_xlfn.DAYS(B571,"10-Jun-2020")+1)</f>
        <v>175.70431893687709</v>
      </c>
      <c r="K571" s="196" t="s">
        <v>209</v>
      </c>
      <c r="L571" s="132"/>
      <c r="M571" s="133"/>
    </row>
    <row r="572" spans="2:13" s="126" customFormat="1" ht="16.5" hidden="1" customHeight="1" outlineLevel="1">
      <c r="B572" s="156">
        <v>44895</v>
      </c>
      <c r="C572" s="182" t="s">
        <v>15</v>
      </c>
      <c r="D572" s="182">
        <v>573</v>
      </c>
      <c r="E572" s="182">
        <v>314</v>
      </c>
      <c r="F572" s="182">
        <f t="shared" ref="F572" si="281">D572-E572</f>
        <v>259</v>
      </c>
      <c r="G572" s="182">
        <v>1009</v>
      </c>
      <c r="H572" s="207">
        <v>686</v>
      </c>
      <c r="I572" s="208">
        <f t="shared" ref="I572" si="282">G572-H572</f>
        <v>323</v>
      </c>
      <c r="J572" s="191">
        <f>SUM($D$8,$D$10:$D572)/(_xlfn.DAYS(B572,"10-Jun-2020")+1)</f>
        <v>176.14380530973452</v>
      </c>
      <c r="K572" s="196" t="s">
        <v>59</v>
      </c>
      <c r="L572" s="132"/>
      <c r="M572" s="133"/>
    </row>
    <row r="573" spans="2:13" s="126" customFormat="1" ht="16.5" hidden="1" customHeight="1">
      <c r="B573" s="156">
        <v>44896</v>
      </c>
      <c r="C573" s="182" t="s">
        <v>16</v>
      </c>
      <c r="D573" s="182">
        <v>471</v>
      </c>
      <c r="E573" s="182">
        <v>324</v>
      </c>
      <c r="F573" s="182">
        <f t="shared" ref="F573" si="283">D573-E573</f>
        <v>147</v>
      </c>
      <c r="G573" s="182">
        <v>842</v>
      </c>
      <c r="H573" s="207">
        <v>657</v>
      </c>
      <c r="I573" s="208">
        <f t="shared" ref="I573" si="284">G573-H573</f>
        <v>185</v>
      </c>
      <c r="J573" s="191">
        <f>SUM($D$8,$D$10:$D573)/(_xlfn.DAYS(B573,"10-Jun-2020")+1)</f>
        <v>176.46961325966851</v>
      </c>
      <c r="K573" s="196" t="s">
        <v>59</v>
      </c>
      <c r="L573" s="132"/>
      <c r="M573" s="133"/>
    </row>
    <row r="574" spans="2:13" s="126" customFormat="1" ht="16.5" hidden="1" customHeight="1">
      <c r="B574" s="156">
        <v>44897</v>
      </c>
      <c r="C574" s="182" t="s">
        <v>26</v>
      </c>
      <c r="D574" s="182">
        <v>369</v>
      </c>
      <c r="E574" s="182">
        <v>258</v>
      </c>
      <c r="F574" s="182">
        <f t="shared" ref="F574:F576" si="285">D574-E574</f>
        <v>111</v>
      </c>
      <c r="G574" s="182">
        <v>856</v>
      </c>
      <c r="H574" s="207">
        <v>728</v>
      </c>
      <c r="I574" s="208">
        <f t="shared" ref="I574:I576" si="286">G574-H574</f>
        <v>128</v>
      </c>
      <c r="J574" s="191">
        <f>SUM($D$8,$D$10:$D574)/(_xlfn.DAYS(B574,"10-Jun-2020")+1)</f>
        <v>176.68211920529802</v>
      </c>
      <c r="K574" s="196" t="s">
        <v>59</v>
      </c>
      <c r="L574" s="132"/>
      <c r="M574" s="133"/>
    </row>
    <row r="575" spans="2:13" s="126" customFormat="1" ht="16.5" hidden="1" customHeight="1">
      <c r="B575" s="156">
        <v>44898</v>
      </c>
      <c r="C575" s="182" t="s">
        <v>18</v>
      </c>
      <c r="D575" s="182">
        <v>135</v>
      </c>
      <c r="E575" s="182">
        <v>64</v>
      </c>
      <c r="F575" s="182">
        <f t="shared" si="285"/>
        <v>71</v>
      </c>
      <c r="G575" s="182">
        <v>185</v>
      </c>
      <c r="H575" s="207">
        <v>96</v>
      </c>
      <c r="I575" s="208">
        <f t="shared" si="286"/>
        <v>89</v>
      </c>
      <c r="J575" s="191">
        <f>SUM($D$8,$D$10:$D575)/(_xlfn.DAYS(B575,"10-Jun-2020")+1)</f>
        <v>176.63616317530321</v>
      </c>
      <c r="K575" s="196" t="s">
        <v>59</v>
      </c>
      <c r="L575" s="132"/>
      <c r="M575" s="133"/>
    </row>
    <row r="576" spans="2:13" s="126" customFormat="1" ht="16.5" hidden="1" customHeight="1">
      <c r="B576" s="156">
        <v>44899</v>
      </c>
      <c r="C576" s="182" t="s">
        <v>19</v>
      </c>
      <c r="D576" s="182">
        <v>109</v>
      </c>
      <c r="E576" s="182">
        <v>51</v>
      </c>
      <c r="F576" s="182">
        <f t="shared" si="285"/>
        <v>58</v>
      </c>
      <c r="G576" s="182">
        <v>174</v>
      </c>
      <c r="H576" s="207">
        <v>89</v>
      </c>
      <c r="I576" s="208">
        <f t="shared" si="286"/>
        <v>85</v>
      </c>
      <c r="J576" s="191">
        <f>SUM($D$8,$D$10:$D576)/(_xlfn.DAYS(B576,"10-Jun-2020")+1)</f>
        <v>176.56167400881057</v>
      </c>
      <c r="K576" s="196" t="s">
        <v>59</v>
      </c>
      <c r="L576" s="132"/>
      <c r="M576" s="133"/>
    </row>
    <row r="577" spans="2:13" s="126" customFormat="1" ht="16.5" hidden="1" customHeight="1">
      <c r="B577" s="156">
        <v>44900</v>
      </c>
      <c r="C577" s="182" t="s">
        <v>28</v>
      </c>
      <c r="D577" s="182">
        <v>292</v>
      </c>
      <c r="E577" s="182">
        <v>220</v>
      </c>
      <c r="F577" s="182">
        <f t="shared" ref="F577" si="287">D577-E577</f>
        <v>72</v>
      </c>
      <c r="G577" s="182">
        <v>478</v>
      </c>
      <c r="H577" s="207">
        <v>393</v>
      </c>
      <c r="I577" s="208">
        <f t="shared" ref="I577" si="288">G577-H577</f>
        <v>85</v>
      </c>
      <c r="J577" s="191">
        <f>SUM($D$8,$D$10:$D577)/(_xlfn.DAYS(B577,"10-Jun-2020")+1)</f>
        <v>176.6886688668867</v>
      </c>
      <c r="K577" s="196" t="s">
        <v>59</v>
      </c>
      <c r="L577" s="132"/>
      <c r="M577" s="133"/>
    </row>
    <row r="578" spans="2:13" s="126" customFormat="1" ht="16.5" hidden="1" customHeight="1">
      <c r="B578" s="156">
        <v>44901</v>
      </c>
      <c r="C578" s="182" t="s">
        <v>29</v>
      </c>
      <c r="D578" s="182">
        <v>608</v>
      </c>
      <c r="E578" s="182">
        <v>354</v>
      </c>
      <c r="F578" s="182">
        <f t="shared" ref="F578" si="289">D578-E578</f>
        <v>254</v>
      </c>
      <c r="G578" s="182">
        <v>944</v>
      </c>
      <c r="H578" s="207">
        <v>639</v>
      </c>
      <c r="I578" s="208">
        <f t="shared" ref="I578" si="290">G578-H578</f>
        <v>305</v>
      </c>
      <c r="J578" s="191">
        <f>SUM($D$8,$D$10:$D578)/(_xlfn.DAYS(B578,"10-Jun-2020")+1)</f>
        <v>177.16263736263735</v>
      </c>
      <c r="K578" s="162" t="s">
        <v>210</v>
      </c>
      <c r="L578" s="132"/>
      <c r="M578" s="133"/>
    </row>
    <row r="579" spans="2:13" s="126" customFormat="1" ht="16.5" hidden="1" customHeight="1">
      <c r="B579" s="156">
        <v>44902</v>
      </c>
      <c r="C579" s="182" t="s">
        <v>15</v>
      </c>
      <c r="D579" s="182">
        <v>520</v>
      </c>
      <c r="E579" s="182">
        <v>302</v>
      </c>
      <c r="F579" s="182">
        <f t="shared" ref="F579" si="291">D579-E579</f>
        <v>218</v>
      </c>
      <c r="G579" s="182">
        <v>850</v>
      </c>
      <c r="H579" s="207">
        <v>588</v>
      </c>
      <c r="I579" s="208">
        <f t="shared" ref="I579" si="292">G579-H579</f>
        <v>262</v>
      </c>
      <c r="J579" s="191">
        <f>SUM($D$8,$D$10:$D579)/(_xlfn.DAYS(B579,"10-Jun-2020")+1)</f>
        <v>177.53896816684963</v>
      </c>
      <c r="K579" s="196" t="s">
        <v>59</v>
      </c>
      <c r="L579" s="132"/>
      <c r="M579" s="133"/>
    </row>
    <row r="580" spans="2:13" s="126" customFormat="1" ht="16.5" hidden="1" customHeight="1">
      <c r="B580" s="156">
        <v>44903</v>
      </c>
      <c r="C580" s="182" t="s">
        <v>16</v>
      </c>
      <c r="D580" s="182">
        <v>403</v>
      </c>
      <c r="E580" s="182">
        <v>242</v>
      </c>
      <c r="F580" s="182">
        <f t="shared" ref="F580" si="293">D580-E580</f>
        <v>161</v>
      </c>
      <c r="G580" s="182">
        <v>627</v>
      </c>
      <c r="H580" s="207">
        <v>441</v>
      </c>
      <c r="I580" s="208">
        <f t="shared" ref="I580" si="294">G580-H580</f>
        <v>186</v>
      </c>
      <c r="J580" s="191">
        <f>SUM($D$8,$D$10:$D580)/(_xlfn.DAYS(B580,"10-Jun-2020")+1)</f>
        <v>177.78618421052633</v>
      </c>
      <c r="K580" s="196" t="s">
        <v>59</v>
      </c>
      <c r="L580" s="132"/>
      <c r="M580" s="133"/>
    </row>
    <row r="581" spans="2:13" s="126" customFormat="1" ht="16.5" hidden="1" customHeight="1">
      <c r="B581" s="156">
        <v>44904</v>
      </c>
      <c r="C581" s="182" t="s">
        <v>26</v>
      </c>
      <c r="D581" s="182">
        <v>341</v>
      </c>
      <c r="E581" s="182">
        <v>247</v>
      </c>
      <c r="F581" s="182">
        <f t="shared" ref="F581:F583" si="295">D581-E581</f>
        <v>94</v>
      </c>
      <c r="G581" s="182">
        <v>544</v>
      </c>
      <c r="H581" s="207">
        <v>421</v>
      </c>
      <c r="I581" s="208">
        <f t="shared" ref="I581:I583" si="296">G581-H581</f>
        <v>123</v>
      </c>
      <c r="J581" s="191">
        <f>SUM($D$8,$D$10:$D581)/(_xlfn.DAYS(B581,"10-Jun-2020")+1)</f>
        <v>177.96495071193866</v>
      </c>
      <c r="K581" s="196" t="s">
        <v>59</v>
      </c>
      <c r="L581" s="132"/>
      <c r="M581" s="133"/>
    </row>
    <row r="582" spans="2:13" s="126" customFormat="1" ht="16.5" hidden="1" customHeight="1">
      <c r="B582" s="156">
        <v>44905</v>
      </c>
      <c r="C582" s="182" t="s">
        <v>18</v>
      </c>
      <c r="D582" s="182">
        <v>142</v>
      </c>
      <c r="E582" s="182">
        <v>74</v>
      </c>
      <c r="F582" s="182">
        <f t="shared" si="295"/>
        <v>68</v>
      </c>
      <c r="G582" s="182">
        <v>222</v>
      </c>
      <c r="H582" s="207">
        <v>133</v>
      </c>
      <c r="I582" s="208">
        <f t="shared" si="296"/>
        <v>89</v>
      </c>
      <c r="J582" s="191">
        <f>SUM($D$8,$D$10:$D582)/(_xlfn.DAYS(B582,"10-Jun-2020")+1)</f>
        <v>177.92560175054706</v>
      </c>
      <c r="K582" s="196" t="s">
        <v>59</v>
      </c>
      <c r="L582" s="132"/>
      <c r="M582" s="133"/>
    </row>
    <row r="583" spans="2:13" s="126" customFormat="1" ht="16.5" hidden="1" customHeight="1">
      <c r="B583" s="156">
        <v>44906</v>
      </c>
      <c r="C583" s="182" t="s">
        <v>19</v>
      </c>
      <c r="D583" s="182">
        <v>128</v>
      </c>
      <c r="E583" s="182">
        <v>50</v>
      </c>
      <c r="F583" s="182">
        <f t="shared" si="295"/>
        <v>78</v>
      </c>
      <c r="G583" s="182">
        <v>165</v>
      </c>
      <c r="H583" s="207">
        <v>69</v>
      </c>
      <c r="I583" s="208">
        <f t="shared" si="296"/>
        <v>96</v>
      </c>
      <c r="J583" s="191">
        <f>SUM($D$8,$D$10:$D583)/(_xlfn.DAYS(B583,"10-Jun-2020")+1)</f>
        <v>177.87103825136612</v>
      </c>
      <c r="K583" s="196" t="s">
        <v>59</v>
      </c>
      <c r="L583" s="132"/>
      <c r="M583" s="133"/>
    </row>
    <row r="584" spans="2:13" s="126" customFormat="1" ht="16.5" hidden="1" customHeight="1">
      <c r="B584" s="156">
        <v>44907</v>
      </c>
      <c r="C584" s="182" t="s">
        <v>28</v>
      </c>
      <c r="D584" s="182">
        <v>248</v>
      </c>
      <c r="E584" s="182">
        <v>181</v>
      </c>
      <c r="F584" s="182">
        <f t="shared" ref="F584" si="297">D584-E584</f>
        <v>67</v>
      </c>
      <c r="G584" s="182">
        <v>439</v>
      </c>
      <c r="H584" s="207">
        <v>345</v>
      </c>
      <c r="I584" s="208">
        <f t="shared" ref="I584" si="298">G584-H584</f>
        <v>94</v>
      </c>
      <c r="J584" s="191">
        <f>SUM($D$8,$D$10:$D584)/(_xlfn.DAYS(B584,"10-Jun-2020")+1)</f>
        <v>177.94759825327512</v>
      </c>
      <c r="K584" s="196" t="s">
        <v>59</v>
      </c>
      <c r="L584" s="132"/>
      <c r="M584" s="133"/>
    </row>
    <row r="585" spans="2:13" s="126" customFormat="1" ht="33" hidden="1" customHeight="1">
      <c r="B585" s="156">
        <v>44908</v>
      </c>
      <c r="C585" s="182" t="s">
        <v>29</v>
      </c>
      <c r="D585" s="182">
        <v>466</v>
      </c>
      <c r="E585" s="182">
        <v>335</v>
      </c>
      <c r="F585" s="182">
        <f t="shared" ref="F585" si="299">D585-E585</f>
        <v>131</v>
      </c>
      <c r="G585" s="182">
        <v>804</v>
      </c>
      <c r="H585" s="207">
        <v>663</v>
      </c>
      <c r="I585" s="208">
        <f t="shared" ref="I585" si="300">G585-H585</f>
        <v>141</v>
      </c>
      <c r="J585" s="191">
        <f>SUM($D$8,$D$10:$D585)/(_xlfn.DAYS(B585,"10-Jun-2020")+1)</f>
        <v>178.2617230098146</v>
      </c>
      <c r="K585" s="196" t="s">
        <v>211</v>
      </c>
      <c r="L585" s="132"/>
      <c r="M585" s="133"/>
    </row>
    <row r="586" spans="2:13" s="126" customFormat="1" ht="16.5" hidden="1" customHeight="1">
      <c r="B586" s="156">
        <v>44909</v>
      </c>
      <c r="C586" s="182" t="s">
        <v>15</v>
      </c>
      <c r="D586" s="182">
        <v>394</v>
      </c>
      <c r="E586" s="182">
        <v>247</v>
      </c>
      <c r="F586" s="182">
        <f t="shared" ref="F586" si="301">D586-E586</f>
        <v>147</v>
      </c>
      <c r="G586" s="182">
        <v>613</v>
      </c>
      <c r="H586" s="207">
        <v>422</v>
      </c>
      <c r="I586" s="208">
        <f t="shared" ref="I586" si="302">G586-H586</f>
        <v>191</v>
      </c>
      <c r="J586" s="191">
        <f>SUM($D$8,$D$10:$D586)/(_xlfn.DAYS(B586,"10-Jun-2020")+1)</f>
        <v>178.4967320261438</v>
      </c>
      <c r="K586" s="196" t="s">
        <v>212</v>
      </c>
      <c r="L586" s="132"/>
      <c r="M586" s="133"/>
    </row>
    <row r="587" spans="2:13" s="126" customFormat="1" ht="16.5" hidden="1" customHeight="1">
      <c r="B587" s="156">
        <v>44910</v>
      </c>
      <c r="C587" s="182" t="s">
        <v>16</v>
      </c>
      <c r="D587" s="182">
        <v>346</v>
      </c>
      <c r="E587" s="182">
        <v>232</v>
      </c>
      <c r="F587" s="182">
        <f t="shared" ref="F587" si="303">D587-E587</f>
        <v>114</v>
      </c>
      <c r="G587" s="182">
        <v>583</v>
      </c>
      <c r="H587" s="207">
        <v>421</v>
      </c>
      <c r="I587" s="208">
        <f t="shared" ref="I587" si="304">G587-H587</f>
        <v>162</v>
      </c>
      <c r="J587" s="191">
        <f>SUM($D$8,$D$10:$D587)/(_xlfn.DAYS(B587,"10-Jun-2020")+1)</f>
        <v>178.67899891186073</v>
      </c>
      <c r="K587" s="196" t="s">
        <v>212</v>
      </c>
      <c r="L587" s="132"/>
      <c r="M587" s="133"/>
    </row>
    <row r="588" spans="2:13" s="126" customFormat="1" ht="16.5" hidden="1" customHeight="1">
      <c r="B588" s="156">
        <v>44911</v>
      </c>
      <c r="C588" s="182" t="s">
        <v>26</v>
      </c>
      <c r="D588" s="182">
        <v>265</v>
      </c>
      <c r="E588" s="182">
        <v>172</v>
      </c>
      <c r="F588" s="182">
        <f t="shared" ref="F588:F590" si="305">D588-E588</f>
        <v>93</v>
      </c>
      <c r="G588" s="182">
        <v>434</v>
      </c>
      <c r="H588" s="207">
        <v>319</v>
      </c>
      <c r="I588" s="208">
        <f t="shared" ref="I588:I590" si="306">G588-H588</f>
        <v>115</v>
      </c>
      <c r="J588" s="191">
        <f>SUM($D$8,$D$10:$D588)/(_xlfn.DAYS(B588,"10-Jun-2020")+1)</f>
        <v>178.77282608695651</v>
      </c>
      <c r="K588" s="196" t="s">
        <v>82</v>
      </c>
      <c r="L588" s="132"/>
      <c r="M588" s="133"/>
    </row>
    <row r="589" spans="2:13" s="126" customFormat="1" ht="16.5" hidden="1" customHeight="1">
      <c r="B589" s="156">
        <v>44912</v>
      </c>
      <c r="C589" s="182" t="s">
        <v>18</v>
      </c>
      <c r="D589" s="182">
        <v>106</v>
      </c>
      <c r="E589" s="182">
        <v>50</v>
      </c>
      <c r="F589" s="182">
        <f t="shared" si="305"/>
        <v>56</v>
      </c>
      <c r="G589" s="182">
        <v>164</v>
      </c>
      <c r="H589" s="207">
        <v>91</v>
      </c>
      <c r="I589" s="208">
        <f t="shared" si="306"/>
        <v>73</v>
      </c>
      <c r="J589" s="191">
        <f>SUM($D$8,$D$10:$D589)/(_xlfn.DAYS(B589,"10-Jun-2020")+1)</f>
        <v>178.69381107491856</v>
      </c>
      <c r="K589" s="196" t="s">
        <v>82</v>
      </c>
      <c r="L589" s="132"/>
      <c r="M589" s="133"/>
    </row>
    <row r="590" spans="2:13" s="126" customFormat="1" ht="16.5" hidden="1" customHeight="1">
      <c r="B590" s="156">
        <v>44913</v>
      </c>
      <c r="C590" s="182" t="s">
        <v>19</v>
      </c>
      <c r="D590" s="182">
        <v>62</v>
      </c>
      <c r="E590" s="182">
        <v>22</v>
      </c>
      <c r="F590" s="182">
        <f t="shared" si="305"/>
        <v>40</v>
      </c>
      <c r="G590" s="182">
        <v>76</v>
      </c>
      <c r="H590" s="207">
        <v>34</v>
      </c>
      <c r="I590" s="208">
        <f t="shared" si="306"/>
        <v>42</v>
      </c>
      <c r="J590" s="191">
        <f>SUM($D$8,$D$10:$D590)/(_xlfn.DAYS(B590,"10-Jun-2020")+1)</f>
        <v>178.56724511930585</v>
      </c>
      <c r="K590" s="196" t="s">
        <v>82</v>
      </c>
      <c r="L590" s="132"/>
      <c r="M590" s="133"/>
    </row>
    <row r="591" spans="2:13" s="126" customFormat="1" ht="16.5" hidden="1" customHeight="1">
      <c r="B591" s="156">
        <v>44914</v>
      </c>
      <c r="C591" s="182" t="s">
        <v>28</v>
      </c>
      <c r="D591" s="182">
        <v>194</v>
      </c>
      <c r="E591" s="182">
        <v>153</v>
      </c>
      <c r="F591" s="182">
        <f t="shared" ref="F591" si="307">D591-E591</f>
        <v>41</v>
      </c>
      <c r="G591" s="182">
        <v>382</v>
      </c>
      <c r="H591" s="207">
        <v>330</v>
      </c>
      <c r="I591" s="208">
        <f t="shared" ref="I591" si="308">G591-H591</f>
        <v>52</v>
      </c>
      <c r="J591" s="191">
        <f>SUM($D$8,$D$10:$D591)/(_xlfn.DAYS(B591,"10-Jun-2020")+1)</f>
        <v>178.58396533044422</v>
      </c>
      <c r="K591" s="196" t="s">
        <v>59</v>
      </c>
      <c r="L591" s="132"/>
      <c r="M591" s="133"/>
    </row>
    <row r="592" spans="2:13" s="126" customFormat="1" ht="49.5" hidden="1" customHeight="1">
      <c r="B592" s="156">
        <v>44915</v>
      </c>
      <c r="C592" s="182" t="s">
        <v>29</v>
      </c>
      <c r="D592" s="182">
        <v>255</v>
      </c>
      <c r="E592" s="182">
        <v>184</v>
      </c>
      <c r="F592" s="182">
        <f t="shared" ref="F592" si="309">D592-E592</f>
        <v>71</v>
      </c>
      <c r="G592" s="182">
        <v>555</v>
      </c>
      <c r="H592" s="207">
        <v>451</v>
      </c>
      <c r="I592" s="208">
        <f t="shared" ref="I592" si="310">G592-H592</f>
        <v>104</v>
      </c>
      <c r="J592" s="191">
        <f>SUM($D$8,$D$10:$D592)/(_xlfn.DAYS(B592,"10-Jun-2020")+1)</f>
        <v>178.66666666666666</v>
      </c>
      <c r="K592" s="196" t="s">
        <v>214</v>
      </c>
      <c r="L592" s="132"/>
      <c r="M592" s="133"/>
    </row>
    <row r="593" spans="2:13" s="126" customFormat="1" ht="66" hidden="1" customHeight="1">
      <c r="B593" s="156">
        <v>44916</v>
      </c>
      <c r="C593" s="182" t="s">
        <v>15</v>
      </c>
      <c r="D593" s="182">
        <v>474</v>
      </c>
      <c r="E593" s="182">
        <v>261</v>
      </c>
      <c r="F593" s="182">
        <f t="shared" ref="F593" si="311">D593-E593</f>
        <v>213</v>
      </c>
      <c r="G593" s="182">
        <v>773</v>
      </c>
      <c r="H593" s="207">
        <v>510</v>
      </c>
      <c r="I593" s="208">
        <f t="shared" ref="I593" si="312">G593-H593</f>
        <v>263</v>
      </c>
      <c r="J593" s="191">
        <f>SUM($D$8,$D$10:$D593)/(_xlfn.DAYS(B593,"10-Jun-2020")+1)</f>
        <v>178.98594594594596</v>
      </c>
      <c r="K593" s="196" t="s">
        <v>218</v>
      </c>
      <c r="L593" s="132"/>
      <c r="M593" s="133"/>
    </row>
    <row r="594" spans="2:13" s="126" customFormat="1" ht="33" hidden="1" customHeight="1">
      <c r="B594" s="156">
        <v>44917</v>
      </c>
      <c r="C594" s="182" t="s">
        <v>16</v>
      </c>
      <c r="D594" s="182">
        <v>460</v>
      </c>
      <c r="E594" s="182">
        <v>284</v>
      </c>
      <c r="F594" s="182">
        <f t="shared" ref="F594" si="313">D594-E594</f>
        <v>176</v>
      </c>
      <c r="G594" s="182">
        <v>777</v>
      </c>
      <c r="H594" s="207">
        <v>577</v>
      </c>
      <c r="I594" s="208">
        <f t="shared" ref="I594" si="314">G594-H594</f>
        <v>200</v>
      </c>
      <c r="J594" s="191">
        <f>SUM($D$8,$D$10:$D594)/(_xlfn.DAYS(B594,"10-Jun-2020")+1)</f>
        <v>179.28941684665227</v>
      </c>
      <c r="K594" s="196" t="s">
        <v>213</v>
      </c>
      <c r="L594" s="132"/>
      <c r="M594" s="133"/>
    </row>
    <row r="595" spans="2:13" s="126" customFormat="1" ht="16.5" hidden="1" customHeight="1">
      <c r="B595" s="156">
        <v>44918</v>
      </c>
      <c r="C595" s="182" t="s">
        <v>26</v>
      </c>
      <c r="D595" s="182">
        <v>359</v>
      </c>
      <c r="E595" s="182">
        <v>194</v>
      </c>
      <c r="F595" s="182">
        <f t="shared" ref="F595:F597" si="315">D595-E595</f>
        <v>165</v>
      </c>
      <c r="G595" s="182">
        <v>540</v>
      </c>
      <c r="H595" s="207">
        <v>347</v>
      </c>
      <c r="I595" s="208">
        <f t="shared" ref="I595:I597" si="316">G595-H595</f>
        <v>193</v>
      </c>
      <c r="J595" s="191">
        <f>SUM($D$8,$D$10:$D595)/(_xlfn.DAYS(B595,"10-Jun-2020")+1)</f>
        <v>179.48327939590075</v>
      </c>
      <c r="K595" s="196" t="s">
        <v>215</v>
      </c>
      <c r="L595" s="132"/>
      <c r="M595" s="133"/>
    </row>
    <row r="596" spans="2:13" s="126" customFormat="1" ht="16.5" hidden="1" customHeight="1">
      <c r="B596" s="156">
        <v>44919</v>
      </c>
      <c r="C596" s="182" t="s">
        <v>18</v>
      </c>
      <c r="D596" s="182">
        <v>215</v>
      </c>
      <c r="E596" s="182">
        <v>70</v>
      </c>
      <c r="F596" s="182">
        <f t="shared" si="315"/>
        <v>145</v>
      </c>
      <c r="G596" s="182">
        <v>270</v>
      </c>
      <c r="H596" s="207">
        <v>114</v>
      </c>
      <c r="I596" s="208">
        <f t="shared" si="316"/>
        <v>156</v>
      </c>
      <c r="J596" s="191">
        <f>SUM($D$8,$D$10:$D596)/(_xlfn.DAYS(B596,"10-Jun-2020")+1)</f>
        <v>179.52155172413794</v>
      </c>
      <c r="K596" s="196" t="s">
        <v>215</v>
      </c>
      <c r="L596" s="132"/>
      <c r="M596" s="133"/>
    </row>
    <row r="597" spans="2:13" s="126" customFormat="1" ht="16.5" hidden="1" customHeight="1">
      <c r="B597" s="156">
        <v>44920</v>
      </c>
      <c r="C597" s="182" t="s">
        <v>19</v>
      </c>
      <c r="D597" s="182">
        <v>171</v>
      </c>
      <c r="E597" s="182">
        <v>35</v>
      </c>
      <c r="F597" s="182">
        <f t="shared" si="315"/>
        <v>136</v>
      </c>
      <c r="G597" s="182">
        <v>204</v>
      </c>
      <c r="H597" s="207">
        <v>53</v>
      </c>
      <c r="I597" s="208">
        <f t="shared" si="316"/>
        <v>151</v>
      </c>
      <c r="J597" s="191">
        <f>SUM($D$8,$D$10:$D597)/(_xlfn.DAYS(B597,"10-Jun-2020")+1)</f>
        <v>179.51237890204521</v>
      </c>
      <c r="K597" s="196" t="s">
        <v>216</v>
      </c>
      <c r="L597" s="132"/>
      <c r="M597" s="133"/>
    </row>
    <row r="598" spans="2:13" s="126" customFormat="1" ht="33" hidden="1" customHeight="1">
      <c r="B598" s="156">
        <v>44921</v>
      </c>
      <c r="C598" s="182" t="s">
        <v>28</v>
      </c>
      <c r="D598" s="182">
        <v>284</v>
      </c>
      <c r="E598" s="182">
        <v>146</v>
      </c>
      <c r="F598" s="182">
        <f t="shared" ref="F598" si="317">D598-E598</f>
        <v>138</v>
      </c>
      <c r="G598" s="182">
        <v>504</v>
      </c>
      <c r="H598" s="207">
        <v>341</v>
      </c>
      <c r="I598" s="208">
        <f t="shared" ref="I598" si="318">G598-H598</f>
        <v>163</v>
      </c>
      <c r="J598" s="191">
        <f>SUM($D$8,$D$10:$D598)/(_xlfn.DAYS(B598,"10-Jun-2020")+1)</f>
        <v>179.6247311827957</v>
      </c>
      <c r="K598" s="196" t="s">
        <v>217</v>
      </c>
      <c r="L598" s="132"/>
      <c r="M598" s="133"/>
    </row>
    <row r="599" spans="2:13" s="126" customFormat="1" ht="82.5" hidden="1" customHeight="1">
      <c r="B599" s="156">
        <v>44922</v>
      </c>
      <c r="C599" s="182" t="s">
        <v>29</v>
      </c>
      <c r="D599" s="182">
        <v>329</v>
      </c>
      <c r="E599" s="182">
        <v>174</v>
      </c>
      <c r="F599" s="182">
        <f>D599-E599</f>
        <v>155</v>
      </c>
      <c r="G599" s="182">
        <v>557</v>
      </c>
      <c r="H599" s="207">
        <v>365</v>
      </c>
      <c r="I599" s="208">
        <f>G599-H599</f>
        <v>192</v>
      </c>
      <c r="J599" s="191">
        <f>SUM($D$8,$D$10:$D599)/(_xlfn.DAYS(B599,"10-Jun-2020")+1)</f>
        <v>179.78517722878624</v>
      </c>
      <c r="K599" s="196" t="s">
        <v>219</v>
      </c>
      <c r="L599" s="132"/>
      <c r="M599" s="133"/>
    </row>
    <row r="600" spans="2:13" s="126" customFormat="1" ht="16.5" hidden="1" customHeight="1">
      <c r="B600" s="156">
        <v>44923</v>
      </c>
      <c r="C600" s="182" t="s">
        <v>15</v>
      </c>
      <c r="D600" s="182">
        <v>302</v>
      </c>
      <c r="E600" s="182">
        <v>182</v>
      </c>
      <c r="F600" s="182">
        <f>D600-E600</f>
        <v>120</v>
      </c>
      <c r="G600" s="182">
        <v>513</v>
      </c>
      <c r="H600" s="207">
        <v>364</v>
      </c>
      <c r="I600" s="208">
        <f>G600-H600</f>
        <v>149</v>
      </c>
      <c r="J600" s="191">
        <f>SUM($D$8,$D$10:$D600)/(_xlfn.DAYS(B600,"10-Jun-2020")+1)</f>
        <v>179.91630901287553</v>
      </c>
      <c r="K600" s="196" t="s">
        <v>220</v>
      </c>
      <c r="L600" s="132"/>
      <c r="M600" s="133"/>
    </row>
    <row r="601" spans="2:13" s="126" customFormat="1" ht="82.5" hidden="1" customHeight="1">
      <c r="B601" s="156">
        <v>44924</v>
      </c>
      <c r="C601" s="182" t="s">
        <v>16</v>
      </c>
      <c r="D601" s="182">
        <v>226</v>
      </c>
      <c r="E601" s="182">
        <v>153</v>
      </c>
      <c r="F601" s="182">
        <f>D601-E601</f>
        <v>73</v>
      </c>
      <c r="G601" s="182">
        <v>457</v>
      </c>
      <c r="H601" s="207">
        <v>355</v>
      </c>
      <c r="I601" s="208">
        <f>G601-H601</f>
        <v>102</v>
      </c>
      <c r="J601" s="191">
        <f>SUM($D$8,$D$10:$D601)/(_xlfn.DAYS(B601,"10-Jun-2020")+1)</f>
        <v>179.9657020364416</v>
      </c>
      <c r="K601" s="196" t="s">
        <v>221</v>
      </c>
      <c r="L601" s="132"/>
      <c r="M601" s="133"/>
    </row>
    <row r="602" spans="2:13" s="126" customFormat="1" ht="33" hidden="1" customHeight="1">
      <c r="B602" s="156">
        <v>44925</v>
      </c>
      <c r="C602" s="182" t="s">
        <v>26</v>
      </c>
      <c r="D602" s="182">
        <v>238</v>
      </c>
      <c r="E602" s="182">
        <v>153</v>
      </c>
      <c r="F602" s="182">
        <f t="shared" ref="F602:F604" si="319">D602-E602</f>
        <v>85</v>
      </c>
      <c r="G602" s="182">
        <v>537</v>
      </c>
      <c r="H602" s="207">
        <v>428</v>
      </c>
      <c r="I602" s="208">
        <f t="shared" ref="I602:I604" si="320">G602-H602</f>
        <v>109</v>
      </c>
      <c r="J602" s="191">
        <f>SUM($D$8,$D$10:$D602)/(_xlfn.DAYS(B602,"10-Jun-2020")+1)</f>
        <v>180.02783725910064</v>
      </c>
      <c r="K602" s="196" t="s">
        <v>223</v>
      </c>
      <c r="L602" s="132"/>
      <c r="M602" s="133"/>
    </row>
    <row r="603" spans="2:13" s="126" customFormat="1" ht="16.5" hidden="1" customHeight="1">
      <c r="B603" s="156">
        <v>44926</v>
      </c>
      <c r="C603" s="182" t="s">
        <v>18</v>
      </c>
      <c r="D603" s="182">
        <v>106</v>
      </c>
      <c r="E603" s="182">
        <v>48</v>
      </c>
      <c r="F603" s="182">
        <f t="shared" si="319"/>
        <v>58</v>
      </c>
      <c r="G603" s="182">
        <v>157</v>
      </c>
      <c r="H603" s="207">
        <v>92</v>
      </c>
      <c r="I603" s="208">
        <f t="shared" si="320"/>
        <v>65</v>
      </c>
      <c r="J603" s="191">
        <f>SUM($D$8,$D$10:$D603)/(_xlfn.DAYS(B603,"10-Jun-2020")+1)</f>
        <v>179.94866310160427</v>
      </c>
      <c r="K603" s="196" t="s">
        <v>222</v>
      </c>
      <c r="L603" s="132"/>
      <c r="M603" s="133"/>
    </row>
    <row r="604" spans="2:13" s="126" customFormat="1" ht="17.850000000000001" hidden="1" customHeight="1">
      <c r="B604" s="156">
        <v>44927</v>
      </c>
      <c r="C604" s="182" t="s">
        <v>19</v>
      </c>
      <c r="D604" s="182">
        <v>71</v>
      </c>
      <c r="E604" s="182">
        <v>31</v>
      </c>
      <c r="F604" s="182">
        <f t="shared" si="319"/>
        <v>40</v>
      </c>
      <c r="G604" s="182">
        <v>142</v>
      </c>
      <c r="H604" s="207">
        <v>92</v>
      </c>
      <c r="I604" s="208">
        <f t="shared" si="320"/>
        <v>50</v>
      </c>
      <c r="J604" s="191">
        <f>SUM($D$8,$D$10:$D604)/(_xlfn.DAYS(B604,"10-Jun-2020")+1)</f>
        <v>179.83226495726495</v>
      </c>
      <c r="K604" s="196" t="s">
        <v>222</v>
      </c>
      <c r="L604" s="132"/>
      <c r="M604" s="133"/>
    </row>
    <row r="605" spans="2:13" s="126" customFormat="1" ht="243.6" hidden="1" customHeight="1">
      <c r="B605" s="156">
        <v>44928</v>
      </c>
      <c r="C605" s="182" t="s">
        <v>28</v>
      </c>
      <c r="D605" s="182">
        <v>243</v>
      </c>
      <c r="E605" s="182">
        <v>186</v>
      </c>
      <c r="F605" s="182">
        <f t="shared" ref="F605" si="321">D605-E605</f>
        <v>57</v>
      </c>
      <c r="G605" s="182">
        <v>625</v>
      </c>
      <c r="H605" s="207">
        <v>544</v>
      </c>
      <c r="I605" s="208">
        <f t="shared" ref="I605" si="322">G605-H605</f>
        <v>81</v>
      </c>
      <c r="J605" s="191">
        <f>SUM($D$8,$D$10:$D605)/(_xlfn.DAYS(B605,"10-Jun-2020")+1)</f>
        <v>179.89967982924227</v>
      </c>
      <c r="K605" s="196" t="s">
        <v>224</v>
      </c>
      <c r="L605" s="132"/>
      <c r="M605" s="133"/>
    </row>
    <row r="606" spans="2:13" s="126" customFormat="1" ht="87" hidden="1" customHeight="1">
      <c r="B606" s="156">
        <v>44929</v>
      </c>
      <c r="C606" s="182" t="s">
        <v>29</v>
      </c>
      <c r="D606" s="182">
        <v>385</v>
      </c>
      <c r="E606" s="182">
        <v>320</v>
      </c>
      <c r="F606" s="182">
        <f t="shared" ref="F606" si="323">D606-E606</f>
        <v>65</v>
      </c>
      <c r="G606" s="182">
        <v>881</v>
      </c>
      <c r="H606" s="207">
        <v>778</v>
      </c>
      <c r="I606" s="208">
        <f t="shared" ref="I606" si="324">G606-H606</f>
        <v>103</v>
      </c>
      <c r="J606" s="191">
        <f>SUM($D$8,$D$10:$D606)/(_xlfn.DAYS(B606,"10-Jun-2020")+1)</f>
        <v>180.1183368869936</v>
      </c>
      <c r="K606" s="196" t="s">
        <v>225</v>
      </c>
      <c r="L606" s="132"/>
      <c r="M606" s="133"/>
    </row>
    <row r="607" spans="2:13" s="126" customFormat="1" ht="35.1" hidden="1" customHeight="1">
      <c r="B607" s="156">
        <v>44930</v>
      </c>
      <c r="C607" s="182" t="s">
        <v>15</v>
      </c>
      <c r="D607" s="182">
        <v>339</v>
      </c>
      <c r="E607" s="182">
        <v>277</v>
      </c>
      <c r="F607" s="182">
        <f t="shared" ref="F607" si="325">D607-E607</f>
        <v>62</v>
      </c>
      <c r="G607" s="182">
        <v>776</v>
      </c>
      <c r="H607" s="207">
        <v>699</v>
      </c>
      <c r="I607" s="208">
        <f t="shared" ref="I607" si="326">G607-H607</f>
        <v>77</v>
      </c>
      <c r="J607" s="191">
        <f>SUM($D$8,$D$10:$D607)/(_xlfn.DAYS(B607,"10-Jun-2020")+1)</f>
        <v>180.28753993610223</v>
      </c>
      <c r="K607" s="196" t="s">
        <v>226</v>
      </c>
      <c r="L607" s="132"/>
      <c r="M607" s="133"/>
    </row>
    <row r="608" spans="2:13" s="126" customFormat="1" ht="17.850000000000001" hidden="1" customHeight="1">
      <c r="B608" s="156">
        <v>44931</v>
      </c>
      <c r="C608" s="182" t="s">
        <v>16</v>
      </c>
      <c r="D608" s="182">
        <v>340</v>
      </c>
      <c r="E608" s="182">
        <v>247</v>
      </c>
      <c r="F608" s="182">
        <f t="shared" ref="F608" si="327">D608-E608</f>
        <v>93</v>
      </c>
      <c r="G608" s="182">
        <v>576</v>
      </c>
      <c r="H608" s="207">
        <v>438</v>
      </c>
      <c r="I608" s="208">
        <f t="shared" ref="I608" si="328">G608-H608</f>
        <v>138</v>
      </c>
      <c r="J608" s="191">
        <f>SUM($D$8,$D$10:$D608)/(_xlfn.DAYS(B608,"10-Jun-2020")+1)</f>
        <v>180.45744680851064</v>
      </c>
      <c r="K608" s="196" t="s">
        <v>227</v>
      </c>
      <c r="L608" s="132"/>
      <c r="M608" s="133"/>
    </row>
    <row r="609" spans="2:13" s="126" customFormat="1" ht="104.85" hidden="1" customHeight="1">
      <c r="B609" s="156">
        <v>44932</v>
      </c>
      <c r="C609" s="182" t="s">
        <v>26</v>
      </c>
      <c r="D609" s="182">
        <v>394</v>
      </c>
      <c r="E609" s="182">
        <v>294</v>
      </c>
      <c r="F609" s="182">
        <f t="shared" ref="F609:F611" si="329">D609-E609</f>
        <v>100</v>
      </c>
      <c r="G609" s="182">
        <v>869</v>
      </c>
      <c r="H609" s="207">
        <v>696</v>
      </c>
      <c r="I609" s="208">
        <f t="shared" ref="I609:I611" si="330">G609-H609</f>
        <v>173</v>
      </c>
      <c r="J609" s="191">
        <f>SUM($D$8,$D$10:$D609)/(_xlfn.DAYS(B609,"10-Jun-2020")+1)</f>
        <v>180.68437832093517</v>
      </c>
      <c r="K609" s="196" t="s">
        <v>230</v>
      </c>
      <c r="L609" s="132"/>
      <c r="M609" s="133"/>
    </row>
    <row r="610" spans="2:13" s="126" customFormat="1" ht="35.1" hidden="1" customHeight="1">
      <c r="B610" s="156">
        <v>44933</v>
      </c>
      <c r="C610" s="182" t="s">
        <v>18</v>
      </c>
      <c r="D610" s="182">
        <v>237</v>
      </c>
      <c r="E610" s="182">
        <v>124</v>
      </c>
      <c r="F610" s="182">
        <f t="shared" si="329"/>
        <v>113</v>
      </c>
      <c r="G610" s="182">
        <v>668</v>
      </c>
      <c r="H610" s="207">
        <v>457</v>
      </c>
      <c r="I610" s="208">
        <f t="shared" si="330"/>
        <v>211</v>
      </c>
      <c r="J610" s="191">
        <f>SUM($D$8,$D$10:$D610)/(_xlfn.DAYS(B610,"10-Jun-2020")+1)</f>
        <v>180.74416135881103</v>
      </c>
      <c r="K610" s="196" t="s">
        <v>228</v>
      </c>
      <c r="L610" s="132"/>
      <c r="M610" s="133"/>
    </row>
    <row r="611" spans="2:13" s="126" customFormat="1" ht="17.850000000000001" hidden="1" customHeight="1">
      <c r="B611" s="156">
        <v>44934</v>
      </c>
      <c r="C611" s="182" t="s">
        <v>19</v>
      </c>
      <c r="D611" s="182">
        <v>175</v>
      </c>
      <c r="E611" s="182">
        <v>96</v>
      </c>
      <c r="F611" s="182">
        <f t="shared" si="329"/>
        <v>79</v>
      </c>
      <c r="G611" s="182">
        <v>316</v>
      </c>
      <c r="H611" s="207">
        <v>202</v>
      </c>
      <c r="I611" s="208">
        <f t="shared" si="330"/>
        <v>114</v>
      </c>
      <c r="J611" s="191">
        <f>SUM($D$8,$D$10:$D611)/(_xlfn.DAYS(B611,"10-Jun-2020")+1)</f>
        <v>180.73806998939554</v>
      </c>
      <c r="K611" s="196" t="s">
        <v>59</v>
      </c>
      <c r="L611" s="132"/>
      <c r="M611" s="133"/>
    </row>
    <row r="612" spans="2:13" s="126" customFormat="1" ht="35.1" hidden="1" customHeight="1">
      <c r="B612" s="156">
        <v>44935</v>
      </c>
      <c r="C612" s="182" t="s">
        <v>28</v>
      </c>
      <c r="D612" s="182">
        <v>398</v>
      </c>
      <c r="E612" s="182">
        <v>314</v>
      </c>
      <c r="F612" s="182">
        <f t="shared" ref="F612:F613" si="331">D612-E612</f>
        <v>84</v>
      </c>
      <c r="G612" s="182">
        <v>765</v>
      </c>
      <c r="H612" s="207">
        <v>638</v>
      </c>
      <c r="I612" s="208">
        <f t="shared" ref="I612:I613" si="332">G612-H612</f>
        <v>127</v>
      </c>
      <c r="J612" s="191">
        <f>SUM($D$8,$D$10:$D612)/(_xlfn.DAYS(B612,"10-Jun-2020")+1)</f>
        <v>180.96822033898306</v>
      </c>
      <c r="K612" s="196" t="s">
        <v>229</v>
      </c>
      <c r="L612" s="132"/>
      <c r="M612" s="133"/>
    </row>
    <row r="613" spans="2:13" s="126" customFormat="1" ht="17.850000000000001" hidden="1" customHeight="1">
      <c r="B613" s="156">
        <v>44936</v>
      </c>
      <c r="C613" s="182" t="s">
        <v>29</v>
      </c>
      <c r="D613" s="182">
        <v>466</v>
      </c>
      <c r="E613" s="182">
        <v>371</v>
      </c>
      <c r="F613" s="182">
        <f t="shared" si="331"/>
        <v>95</v>
      </c>
      <c r="G613" s="182">
        <v>849</v>
      </c>
      <c r="H613" s="207">
        <v>699</v>
      </c>
      <c r="I613" s="208">
        <f t="shared" si="332"/>
        <v>150</v>
      </c>
      <c r="J613" s="191">
        <f>SUM($D$8,$D$10:$D613)/(_xlfn.DAYS(B613,"10-Jun-2020")+1)</f>
        <v>181.26984126984127</v>
      </c>
      <c r="K613" s="196" t="s">
        <v>59</v>
      </c>
      <c r="L613" s="132"/>
      <c r="M613" s="133"/>
    </row>
    <row r="614" spans="2:13" s="126" customFormat="1" ht="87" hidden="1" customHeight="1">
      <c r="B614" s="156">
        <v>44937</v>
      </c>
      <c r="C614" s="182" t="s">
        <v>15</v>
      </c>
      <c r="D614" s="182">
        <v>356</v>
      </c>
      <c r="E614" s="182">
        <v>287</v>
      </c>
      <c r="F614" s="182">
        <f t="shared" ref="F614" si="333">D614-E614</f>
        <v>69</v>
      </c>
      <c r="G614" s="182">
        <v>627</v>
      </c>
      <c r="H614" s="207">
        <v>536</v>
      </c>
      <c r="I614" s="208">
        <f t="shared" ref="I614" si="334">G614-H614</f>
        <v>91</v>
      </c>
      <c r="J614" s="191">
        <f>SUM($D$8,$D$10:$D614)/(_xlfn.DAYS(B614,"10-Jun-2020")+1)</f>
        <v>181.45454545454547</v>
      </c>
      <c r="K614" s="196" t="s">
        <v>241</v>
      </c>
      <c r="L614" s="132"/>
      <c r="M614" s="133"/>
    </row>
    <row r="615" spans="2:13" s="126" customFormat="1" ht="17.850000000000001" hidden="1" customHeight="1">
      <c r="B615" s="156">
        <v>44938</v>
      </c>
      <c r="C615" s="182" t="s">
        <v>16</v>
      </c>
      <c r="D615" s="182">
        <v>334</v>
      </c>
      <c r="E615" s="182">
        <v>265</v>
      </c>
      <c r="F615" s="182">
        <f t="shared" ref="F615" si="335">D615-E615</f>
        <v>69</v>
      </c>
      <c r="G615" s="182">
        <v>693</v>
      </c>
      <c r="H615" s="207">
        <v>612</v>
      </c>
      <c r="I615" s="208">
        <f t="shared" ref="I615" si="336">G615-H615</f>
        <v>81</v>
      </c>
      <c r="J615" s="191">
        <f>SUM($D$8,$D$10:$D615)/(_xlfn.DAYS(B615,"10-Jun-2020")+1)</f>
        <v>181.61562829989441</v>
      </c>
      <c r="K615" s="196" t="s">
        <v>231</v>
      </c>
      <c r="L615" s="132"/>
      <c r="M615" s="133"/>
    </row>
    <row r="616" spans="2:13" s="126" customFormat="1" ht="35.1" hidden="1" customHeight="1">
      <c r="B616" s="156">
        <v>44939</v>
      </c>
      <c r="C616" s="182" t="s">
        <v>26</v>
      </c>
      <c r="D616" s="182">
        <v>324</v>
      </c>
      <c r="E616" s="182">
        <v>265</v>
      </c>
      <c r="F616" s="182">
        <f t="shared" ref="F616:F618" si="337">D616-E616</f>
        <v>59</v>
      </c>
      <c r="G616" s="182">
        <v>552</v>
      </c>
      <c r="H616" s="207">
        <v>471</v>
      </c>
      <c r="I616" s="208">
        <f t="shared" ref="I616:I618" si="338">G616-H616</f>
        <v>81</v>
      </c>
      <c r="J616" s="191">
        <f>SUM($D$8,$D$10:$D616)/(_xlfn.DAYS(B616,"10-Jun-2020")+1)</f>
        <v>181.76582278481013</v>
      </c>
      <c r="K616" s="196" t="s">
        <v>232</v>
      </c>
      <c r="L616" s="132"/>
      <c r="M616" s="133"/>
    </row>
    <row r="617" spans="2:13" s="126" customFormat="1" ht="17.850000000000001" hidden="1" customHeight="1">
      <c r="B617" s="156">
        <v>44940</v>
      </c>
      <c r="C617" s="182" t="s">
        <v>18</v>
      </c>
      <c r="D617" s="182">
        <v>135</v>
      </c>
      <c r="E617" s="182">
        <v>89</v>
      </c>
      <c r="F617" s="182">
        <f t="shared" si="337"/>
        <v>46</v>
      </c>
      <c r="G617" s="182">
        <v>219</v>
      </c>
      <c r="H617" s="207">
        <v>155</v>
      </c>
      <c r="I617" s="208">
        <f t="shared" si="338"/>
        <v>64</v>
      </c>
      <c r="J617" s="191">
        <f>SUM($D$8,$D$10:$D617)/(_xlfn.DAYS(B617,"10-Jun-2020")+1)</f>
        <v>181.71654373024236</v>
      </c>
      <c r="K617" s="196" t="s">
        <v>233</v>
      </c>
      <c r="L617" s="132"/>
      <c r="M617" s="133"/>
    </row>
    <row r="618" spans="2:13" s="126" customFormat="1" ht="17.850000000000001" hidden="1" customHeight="1">
      <c r="B618" s="156">
        <v>44941</v>
      </c>
      <c r="C618" s="182" t="s">
        <v>19</v>
      </c>
      <c r="D618" s="182">
        <v>107</v>
      </c>
      <c r="E618" s="182">
        <v>59</v>
      </c>
      <c r="F618" s="182">
        <f t="shared" si="337"/>
        <v>48</v>
      </c>
      <c r="G618" s="182">
        <v>217</v>
      </c>
      <c r="H618" s="207">
        <v>154</v>
      </c>
      <c r="I618" s="208">
        <f t="shared" si="338"/>
        <v>63</v>
      </c>
      <c r="J618" s="191">
        <f>SUM($D$8,$D$10:$D618)/(_xlfn.DAYS(B618,"10-Jun-2020")+1)</f>
        <v>181.6378947368421</v>
      </c>
      <c r="K618" s="196" t="s">
        <v>233</v>
      </c>
      <c r="L618" s="132"/>
      <c r="M618" s="133"/>
    </row>
    <row r="619" spans="2:13" s="126" customFormat="1" ht="17.850000000000001" hidden="1" customHeight="1">
      <c r="B619" s="156">
        <v>44942</v>
      </c>
      <c r="C619" s="182" t="s">
        <v>28</v>
      </c>
      <c r="D619" s="182">
        <v>275</v>
      </c>
      <c r="E619" s="182">
        <v>226</v>
      </c>
      <c r="F619" s="182">
        <f t="shared" ref="F619" si="339">D619-E619</f>
        <v>49</v>
      </c>
      <c r="G619" s="182">
        <v>460</v>
      </c>
      <c r="H619" s="207">
        <v>405</v>
      </c>
      <c r="I619" s="208">
        <f t="shared" ref="I619" si="340">G619-H619</f>
        <v>55</v>
      </c>
      <c r="J619" s="191">
        <f>SUM($D$8,$D$10:$D619)/(_xlfn.DAYS(B619,"10-Jun-2020")+1)</f>
        <v>181.73606729758149</v>
      </c>
      <c r="K619" s="196" t="s">
        <v>59</v>
      </c>
      <c r="L619" s="132"/>
      <c r="M619" s="133"/>
    </row>
    <row r="620" spans="2:13" s="126" customFormat="1" ht="17.850000000000001" hidden="1" customHeight="1">
      <c r="B620" s="156">
        <v>44943</v>
      </c>
      <c r="C620" s="182" t="s">
        <v>29</v>
      </c>
      <c r="D620" s="182">
        <v>287</v>
      </c>
      <c r="E620" s="182">
        <v>251</v>
      </c>
      <c r="F620" s="182">
        <f>D620-E620</f>
        <v>36</v>
      </c>
      <c r="G620" s="182">
        <v>504</v>
      </c>
      <c r="H620" s="207">
        <v>456</v>
      </c>
      <c r="I620" s="208">
        <f>G620-H620</f>
        <v>48</v>
      </c>
      <c r="J620" s="191">
        <f>SUM($D$8,$D$10:$D620)/(_xlfn.DAYS(B620,"10-Jun-2020")+1)</f>
        <v>181.84663865546219</v>
      </c>
      <c r="K620" s="196" t="s">
        <v>234</v>
      </c>
      <c r="L620" s="132"/>
      <c r="M620" s="212"/>
    </row>
    <row r="621" spans="2:13" s="126" customFormat="1" ht="17.850000000000001" hidden="1" customHeight="1">
      <c r="B621" s="156">
        <v>44944</v>
      </c>
      <c r="C621" s="182" t="s">
        <v>15</v>
      </c>
      <c r="D621" s="182">
        <v>287</v>
      </c>
      <c r="E621" s="182">
        <v>225</v>
      </c>
      <c r="F621" s="182">
        <f>D621-E621</f>
        <v>62</v>
      </c>
      <c r="G621" s="182">
        <v>718</v>
      </c>
      <c r="H621" s="207">
        <v>635</v>
      </c>
      <c r="I621" s="208">
        <f>G621-H621</f>
        <v>83</v>
      </c>
      <c r="J621" s="191">
        <f>SUM($D$8,$D$10:$D621)/(_xlfn.DAYS(B621,"10-Jun-2020")+1)</f>
        <v>181.95697796432319</v>
      </c>
      <c r="K621" s="196" t="s">
        <v>235</v>
      </c>
      <c r="L621" s="132"/>
      <c r="M621" s="133"/>
    </row>
    <row r="622" spans="2:13" s="126" customFormat="1" ht="17.850000000000001" hidden="1" customHeight="1">
      <c r="B622" s="156">
        <v>44945</v>
      </c>
      <c r="C622" s="182" t="s">
        <v>16</v>
      </c>
      <c r="D622" s="182">
        <v>461</v>
      </c>
      <c r="E622" s="182">
        <v>344</v>
      </c>
      <c r="F622" s="182">
        <f>D622-E622</f>
        <v>117</v>
      </c>
      <c r="G622" s="182">
        <v>845</v>
      </c>
      <c r="H622" s="207">
        <v>703</v>
      </c>
      <c r="I622" s="208">
        <f>G622-H622</f>
        <v>142</v>
      </c>
      <c r="J622" s="191">
        <f>SUM($D$8,$D$10:$D622)/(_xlfn.DAYS(B622,"10-Jun-2020")+1)</f>
        <v>182.24947589098534</v>
      </c>
      <c r="K622" s="196" t="s">
        <v>236</v>
      </c>
      <c r="L622" s="132"/>
      <c r="M622" s="133"/>
    </row>
    <row r="623" spans="2:13" s="126" customFormat="1" ht="35.1" hidden="1" customHeight="1">
      <c r="B623" s="156">
        <v>44946</v>
      </c>
      <c r="C623" s="182" t="s">
        <v>26</v>
      </c>
      <c r="D623" s="182">
        <v>293</v>
      </c>
      <c r="E623" s="182">
        <v>228</v>
      </c>
      <c r="F623" s="182">
        <f t="shared" ref="F623:F627" si="341">D623-E623</f>
        <v>65</v>
      </c>
      <c r="G623" s="182">
        <v>528</v>
      </c>
      <c r="H623" s="207">
        <v>435</v>
      </c>
      <c r="I623" s="208">
        <f t="shared" ref="I623:I627" si="342">G623-H623</f>
        <v>93</v>
      </c>
      <c r="J623" s="191">
        <f>SUM($D$8,$D$10:$D623)/(_xlfn.DAYS(B623,"10-Jun-2020")+1)</f>
        <v>182.36544502617801</v>
      </c>
      <c r="K623" s="196" t="s">
        <v>238</v>
      </c>
      <c r="L623" s="132"/>
      <c r="M623" s="133"/>
    </row>
    <row r="624" spans="2:13" s="126" customFormat="1" ht="17.850000000000001" hidden="1" customHeight="1">
      <c r="B624" s="156">
        <v>44947</v>
      </c>
      <c r="C624" s="182" t="s">
        <v>18</v>
      </c>
      <c r="D624" s="182">
        <v>118</v>
      </c>
      <c r="E624" s="182">
        <v>71</v>
      </c>
      <c r="F624" s="182">
        <f t="shared" si="341"/>
        <v>47</v>
      </c>
      <c r="G624" s="182">
        <v>160</v>
      </c>
      <c r="H624" s="207">
        <v>99</v>
      </c>
      <c r="I624" s="208">
        <f t="shared" si="342"/>
        <v>61</v>
      </c>
      <c r="J624" s="191">
        <f>SUM($D$8,$D$10:$D624)/(_xlfn.DAYS(B624,"10-Jun-2020")+1)</f>
        <v>182.29811715481171</v>
      </c>
      <c r="K624" s="196" t="s">
        <v>237</v>
      </c>
      <c r="L624" s="132"/>
      <c r="M624" s="133"/>
    </row>
    <row r="625" spans="2:13" s="126" customFormat="1" ht="17.850000000000001" hidden="1" customHeight="1">
      <c r="B625" s="156">
        <v>44948</v>
      </c>
      <c r="C625" s="182" t="s">
        <v>19</v>
      </c>
      <c r="D625" s="182">
        <v>60</v>
      </c>
      <c r="E625" s="182">
        <v>34</v>
      </c>
      <c r="F625" s="182">
        <f t="shared" si="341"/>
        <v>26</v>
      </c>
      <c r="G625" s="182">
        <v>85</v>
      </c>
      <c r="H625" s="207">
        <v>52</v>
      </c>
      <c r="I625" s="208">
        <f t="shared" si="342"/>
        <v>33</v>
      </c>
      <c r="J625" s="191">
        <f>SUM($D$8,$D$10:$D625)/(_xlfn.DAYS(B625,"10-Jun-2020")+1)</f>
        <v>182.17032392894461</v>
      </c>
      <c r="K625" s="196" t="s">
        <v>59</v>
      </c>
      <c r="L625" s="132"/>
      <c r="M625" s="133"/>
    </row>
    <row r="626" spans="2:13" s="126" customFormat="1" ht="17.850000000000001" hidden="1" customHeight="1">
      <c r="B626" s="156">
        <v>44949</v>
      </c>
      <c r="C626" s="182" t="s">
        <v>28</v>
      </c>
      <c r="D626" s="182">
        <v>149</v>
      </c>
      <c r="E626" s="182">
        <v>114</v>
      </c>
      <c r="F626" s="182">
        <f t="shared" si="341"/>
        <v>35</v>
      </c>
      <c r="G626" s="182">
        <v>247</v>
      </c>
      <c r="H626" s="207">
        <v>199</v>
      </c>
      <c r="I626" s="208">
        <f t="shared" si="342"/>
        <v>48</v>
      </c>
      <c r="J626" s="191">
        <f>SUM($D$8,$D$10:$D626)/(_xlfn.DAYS(B626,"10-Jun-2020")+1)</f>
        <v>182.13569937369519</v>
      </c>
      <c r="K626" s="196" t="s">
        <v>237</v>
      </c>
      <c r="L626" s="132"/>
      <c r="M626" s="133"/>
    </row>
    <row r="627" spans="2:13" s="126" customFormat="1" ht="17.850000000000001" hidden="1" customHeight="1">
      <c r="B627" s="156">
        <v>44950</v>
      </c>
      <c r="C627" s="182" t="s">
        <v>29</v>
      </c>
      <c r="D627" s="182">
        <v>186</v>
      </c>
      <c r="E627" s="182">
        <v>133</v>
      </c>
      <c r="F627" s="182">
        <f t="shared" si="341"/>
        <v>53</v>
      </c>
      <c r="G627" s="182">
        <v>300</v>
      </c>
      <c r="H627" s="207">
        <v>234</v>
      </c>
      <c r="I627" s="208">
        <f t="shared" si="342"/>
        <v>66</v>
      </c>
      <c r="J627" s="191">
        <f>SUM($D$8,$D$10:$D627)/(_xlfn.DAYS(B627,"10-Jun-2020")+1)</f>
        <v>182.13972888425442</v>
      </c>
      <c r="K627" s="196" t="s">
        <v>237</v>
      </c>
      <c r="L627" s="132"/>
      <c r="M627" s="133"/>
    </row>
    <row r="628" spans="2:13" s="126" customFormat="1" ht="17.850000000000001" hidden="1" customHeight="1">
      <c r="B628" s="156">
        <v>44951</v>
      </c>
      <c r="C628" s="182" t="s">
        <v>15</v>
      </c>
      <c r="D628" s="182">
        <v>272</v>
      </c>
      <c r="E628" s="182">
        <v>219</v>
      </c>
      <c r="F628" s="182">
        <f t="shared" ref="F628" si="343">D628-E628</f>
        <v>53</v>
      </c>
      <c r="G628" s="182">
        <v>515</v>
      </c>
      <c r="H628" s="207">
        <v>449</v>
      </c>
      <c r="I628" s="208">
        <f t="shared" ref="I628" si="344">G628-H628</f>
        <v>66</v>
      </c>
      <c r="J628" s="191">
        <f>SUM($D$8,$D$10:$D628)/(_xlfn.DAYS(B628,"10-Jun-2020")+1)</f>
        <v>182.23333333333332</v>
      </c>
      <c r="K628" s="196" t="s">
        <v>59</v>
      </c>
      <c r="L628" s="132"/>
      <c r="M628" s="133"/>
    </row>
    <row r="629" spans="2:13" s="126" customFormat="1" ht="35.1" hidden="1" customHeight="1">
      <c r="B629" s="156">
        <v>44952</v>
      </c>
      <c r="C629" s="182" t="s">
        <v>16</v>
      </c>
      <c r="D629" s="182">
        <v>238</v>
      </c>
      <c r="E629" s="182">
        <v>190</v>
      </c>
      <c r="F629" s="182">
        <f t="shared" ref="F629" si="345">D629-E629</f>
        <v>48</v>
      </c>
      <c r="G629" s="182">
        <v>574</v>
      </c>
      <c r="H629" s="207">
        <v>507</v>
      </c>
      <c r="I629" s="208">
        <f t="shared" ref="I629" si="346">G629-H629</f>
        <v>67</v>
      </c>
      <c r="J629" s="191">
        <f>SUM($D$8,$D$10:$D629)/(_xlfn.DAYS(B629,"10-Jun-2020")+1)</f>
        <v>182.2913631633715</v>
      </c>
      <c r="K629" s="196" t="s">
        <v>239</v>
      </c>
      <c r="L629" s="132"/>
      <c r="M629" s="133"/>
    </row>
    <row r="630" spans="2:13" s="126" customFormat="1" ht="87" hidden="1" customHeight="1">
      <c r="B630" s="156">
        <v>44953</v>
      </c>
      <c r="C630" s="182" t="s">
        <v>26</v>
      </c>
      <c r="D630" s="182">
        <v>245</v>
      </c>
      <c r="E630" s="182">
        <v>204</v>
      </c>
      <c r="F630" s="182">
        <f t="shared" ref="F630:F632" si="347">D630-E630</f>
        <v>41</v>
      </c>
      <c r="G630" s="182">
        <v>602</v>
      </c>
      <c r="H630" s="207">
        <v>541</v>
      </c>
      <c r="I630" s="208">
        <f t="shared" ref="I630:I632" si="348">G630-H630</f>
        <v>61</v>
      </c>
      <c r="J630" s="191">
        <f>SUM($D$8,$D$10:$D630)/(_xlfn.DAYS(B630,"10-Jun-2020")+1)</f>
        <v>182.35654885654887</v>
      </c>
      <c r="K630" s="196" t="s">
        <v>240</v>
      </c>
      <c r="L630" s="132"/>
      <c r="M630" s="133"/>
    </row>
    <row r="631" spans="2:13" s="126" customFormat="1" ht="17.850000000000001" hidden="1" customHeight="1">
      <c r="B631" s="156">
        <v>44954</v>
      </c>
      <c r="C631" s="182" t="s">
        <v>18</v>
      </c>
      <c r="D631" s="182">
        <v>112</v>
      </c>
      <c r="E631" s="182">
        <v>90</v>
      </c>
      <c r="F631" s="182">
        <f t="shared" si="347"/>
        <v>22</v>
      </c>
      <c r="G631" s="182">
        <v>241</v>
      </c>
      <c r="H631" s="207">
        <v>210</v>
      </c>
      <c r="I631" s="208">
        <f t="shared" si="348"/>
        <v>31</v>
      </c>
      <c r="J631" s="191">
        <f>SUM($D$8,$D$10:$D631)/(_xlfn.DAYS(B631,"10-Jun-2020")+1)</f>
        <v>182.28348909657322</v>
      </c>
      <c r="K631" s="196" t="s">
        <v>59</v>
      </c>
      <c r="L631" s="132"/>
      <c r="M631" s="133"/>
    </row>
    <row r="632" spans="2:13" s="126" customFormat="1" ht="17.850000000000001" hidden="1" customHeight="1">
      <c r="B632" s="156">
        <v>44955</v>
      </c>
      <c r="C632" s="182" t="s">
        <v>19</v>
      </c>
      <c r="D632" s="182">
        <v>101</v>
      </c>
      <c r="E632" s="182">
        <v>60</v>
      </c>
      <c r="F632" s="182">
        <f t="shared" si="347"/>
        <v>41</v>
      </c>
      <c r="G632" s="182">
        <v>252</v>
      </c>
      <c r="H632" s="207">
        <v>166</v>
      </c>
      <c r="I632" s="208">
        <f t="shared" si="348"/>
        <v>86</v>
      </c>
      <c r="J632" s="191">
        <f>SUM($D$8,$D$10:$D632)/(_xlfn.DAYS(B632,"10-Jun-2020")+1)</f>
        <v>182.19917012448133</v>
      </c>
      <c r="K632" s="196" t="s">
        <v>59</v>
      </c>
      <c r="L632" s="132"/>
      <c r="M632" s="133"/>
    </row>
    <row r="633" spans="2:13" s="126" customFormat="1" ht="17.850000000000001" hidden="1" customHeight="1">
      <c r="B633" s="156">
        <v>44956</v>
      </c>
      <c r="C633" s="182" t="s">
        <v>28</v>
      </c>
      <c r="D633" s="182">
        <v>253</v>
      </c>
      <c r="E633" s="182">
        <v>210</v>
      </c>
      <c r="F633" s="182">
        <f t="shared" ref="F633" si="349">D633-E633</f>
        <v>43</v>
      </c>
      <c r="G633" s="182">
        <v>496</v>
      </c>
      <c r="H633" s="207">
        <v>434</v>
      </c>
      <c r="I633" s="208">
        <f t="shared" ref="I633" si="350">G633-H633</f>
        <v>62</v>
      </c>
      <c r="J633" s="191">
        <f>SUM($D$8,$D$10:$D633)/(_xlfn.DAYS(B633,"10-Jun-2020")+1)</f>
        <v>182.27253886010362</v>
      </c>
      <c r="K633" s="196" t="s">
        <v>59</v>
      </c>
      <c r="L633" s="132"/>
      <c r="M633" s="133"/>
    </row>
    <row r="634" spans="2:13" s="126" customFormat="1" ht="17.850000000000001" hidden="1" customHeight="1">
      <c r="B634" s="156">
        <v>44957</v>
      </c>
      <c r="C634" s="182" t="s">
        <v>29</v>
      </c>
      <c r="D634" s="182">
        <v>327</v>
      </c>
      <c r="E634" s="182">
        <v>262</v>
      </c>
      <c r="F634" s="182">
        <f t="shared" ref="F634" si="351">D634-E634</f>
        <v>65</v>
      </c>
      <c r="G634" s="182">
        <v>529</v>
      </c>
      <c r="H634" s="207">
        <v>446</v>
      </c>
      <c r="I634" s="208">
        <f t="shared" ref="I634" si="352">G634-H634</f>
        <v>83</v>
      </c>
      <c r="J634" s="191">
        <f>SUM($D$8,$D$10:$D634)/(_xlfn.DAYS(B634,"10-Jun-2020")+1)</f>
        <v>182.42236024844721</v>
      </c>
      <c r="K634" s="196" t="s">
        <v>242</v>
      </c>
      <c r="L634" s="132"/>
      <c r="M634" s="133"/>
    </row>
    <row r="635" spans="2:13" s="126" customFormat="1" ht="17.850000000000001" hidden="1" customHeight="1">
      <c r="B635" s="156">
        <v>44958</v>
      </c>
      <c r="C635" s="182" t="s">
        <v>15</v>
      </c>
      <c r="D635" s="182">
        <v>298</v>
      </c>
      <c r="E635" s="182">
        <v>236</v>
      </c>
      <c r="F635" s="182">
        <f t="shared" ref="F635" si="353">D635-E635</f>
        <v>62</v>
      </c>
      <c r="G635" s="182">
        <v>511</v>
      </c>
      <c r="H635" s="207">
        <v>421</v>
      </c>
      <c r="I635" s="208">
        <f t="shared" ref="I635" si="354">G635-H635</f>
        <v>90</v>
      </c>
      <c r="J635" s="191">
        <f>SUM($D$8,$D$10:$D635)/(_xlfn.DAYS(B635,"10-Jun-2020")+1)</f>
        <v>182.54188210961738</v>
      </c>
      <c r="K635" s="196" t="s">
        <v>59</v>
      </c>
      <c r="L635" s="132"/>
      <c r="M635" s="133"/>
    </row>
    <row r="636" spans="2:13" s="126" customFormat="1" ht="17.850000000000001" hidden="1" customHeight="1">
      <c r="B636" s="156">
        <v>44959</v>
      </c>
      <c r="C636" s="182" t="s">
        <v>16</v>
      </c>
      <c r="D636" s="182">
        <v>262</v>
      </c>
      <c r="E636" s="182">
        <v>223</v>
      </c>
      <c r="F636" s="182">
        <f t="shared" ref="F636" si="355">D636-E636</f>
        <v>39</v>
      </c>
      <c r="G636" s="182">
        <v>480</v>
      </c>
      <c r="H636" s="207">
        <v>428</v>
      </c>
      <c r="I636" s="208">
        <f t="shared" ref="I636" si="356">G636-H636</f>
        <v>52</v>
      </c>
      <c r="J636" s="191">
        <f>SUM($D$8,$D$10:$D636)/(_xlfn.DAYS(B636,"10-Jun-2020")+1)</f>
        <v>182.62396694214877</v>
      </c>
      <c r="K636" s="196" t="s">
        <v>59</v>
      </c>
      <c r="L636" s="132"/>
      <c r="M636" s="133"/>
    </row>
    <row r="637" spans="2:13" s="126" customFormat="1" ht="35.1" hidden="1" customHeight="1">
      <c r="B637" s="156">
        <v>44960</v>
      </c>
      <c r="C637" s="182" t="s">
        <v>26</v>
      </c>
      <c r="D637" s="182">
        <v>255</v>
      </c>
      <c r="E637" s="182">
        <v>208</v>
      </c>
      <c r="F637" s="182">
        <f t="shared" ref="F637:F639" si="357">D637-E637</f>
        <v>47</v>
      </c>
      <c r="G637" s="182">
        <v>562</v>
      </c>
      <c r="H637" s="207">
        <v>494</v>
      </c>
      <c r="I637" s="208">
        <f t="shared" ref="I637:I639" si="358">G637-H637</f>
        <v>68</v>
      </c>
      <c r="J637" s="191">
        <f>SUM($D$8,$D$10:$D637)/(_xlfn.DAYS(B637,"10-Jun-2020")+1)</f>
        <v>182.69865841073272</v>
      </c>
      <c r="K637" s="196" t="s">
        <v>243</v>
      </c>
      <c r="L637" s="132"/>
      <c r="M637" s="133"/>
    </row>
    <row r="638" spans="2:13" s="126" customFormat="1" ht="17.850000000000001" hidden="1" customHeight="1">
      <c r="B638" s="156">
        <v>44961</v>
      </c>
      <c r="C638" s="182" t="s">
        <v>18</v>
      </c>
      <c r="D638" s="182">
        <v>104</v>
      </c>
      <c r="E638" s="182">
        <v>69</v>
      </c>
      <c r="F638" s="182">
        <f t="shared" si="357"/>
        <v>35</v>
      </c>
      <c r="G638" s="182">
        <v>245</v>
      </c>
      <c r="H638" s="207">
        <v>191</v>
      </c>
      <c r="I638" s="208">
        <f t="shared" si="358"/>
        <v>54</v>
      </c>
      <c r="J638" s="191">
        <f>SUM($D$8,$D$10:$D638)/(_xlfn.DAYS(B638,"10-Jun-2020")+1)</f>
        <v>182.61752577319587</v>
      </c>
      <c r="K638" s="196" t="s">
        <v>59</v>
      </c>
      <c r="L638" s="132"/>
      <c r="M638" s="133"/>
    </row>
    <row r="639" spans="2:13" s="126" customFormat="1" ht="17.850000000000001" hidden="1" customHeight="1">
      <c r="B639" s="156">
        <v>44962</v>
      </c>
      <c r="C639" s="182" t="s">
        <v>19</v>
      </c>
      <c r="D639" s="182">
        <v>79</v>
      </c>
      <c r="E639" s="182">
        <v>49</v>
      </c>
      <c r="F639" s="182">
        <f t="shared" si="357"/>
        <v>30</v>
      </c>
      <c r="G639" s="182">
        <v>136</v>
      </c>
      <c r="H639" s="207">
        <v>94</v>
      </c>
      <c r="I639" s="208">
        <f t="shared" si="358"/>
        <v>42</v>
      </c>
      <c r="J639" s="191">
        <f>SUM($D$8,$D$10:$D639)/(_xlfn.DAYS(B639,"10-Jun-2020")+1)</f>
        <v>182.51081359423276</v>
      </c>
      <c r="K639" s="196" t="s">
        <v>59</v>
      </c>
      <c r="L639" s="132"/>
      <c r="M639" s="133"/>
    </row>
    <row r="640" spans="2:13" s="126" customFormat="1" ht="35.1" hidden="1" customHeight="1">
      <c r="B640" s="156">
        <v>44963</v>
      </c>
      <c r="C640" s="182" t="s">
        <v>28</v>
      </c>
      <c r="D640" s="182">
        <v>289</v>
      </c>
      <c r="E640" s="182">
        <v>230</v>
      </c>
      <c r="F640" s="182">
        <f t="shared" ref="F640" si="359">D640-E640</f>
        <v>59</v>
      </c>
      <c r="G640" s="182">
        <v>630</v>
      </c>
      <c r="H640" s="207">
        <v>545</v>
      </c>
      <c r="I640" s="208">
        <f t="shared" ref="I640" si="360">G640-H640</f>
        <v>85</v>
      </c>
      <c r="J640" s="191">
        <f>SUM($D$8,$D$10:$D640)/(_xlfn.DAYS(B640,"10-Jun-2020")+1)</f>
        <v>182.62037037037038</v>
      </c>
      <c r="K640" s="196" t="s">
        <v>252</v>
      </c>
      <c r="L640" s="132"/>
      <c r="M640" s="133"/>
    </row>
    <row r="641" spans="2:13" s="126" customFormat="1" ht="35.1" hidden="1" customHeight="1">
      <c r="B641" s="156">
        <v>44964</v>
      </c>
      <c r="C641" s="182" t="s">
        <v>29</v>
      </c>
      <c r="D641" s="182">
        <v>362</v>
      </c>
      <c r="E641" s="182">
        <v>281</v>
      </c>
      <c r="F641" s="182">
        <f t="shared" ref="F641" si="361">D641-E641</f>
        <v>81</v>
      </c>
      <c r="G641" s="182">
        <v>815</v>
      </c>
      <c r="H641" s="207">
        <v>698</v>
      </c>
      <c r="I641" s="208">
        <f t="shared" ref="I641" si="362">G641-H641</f>
        <v>117</v>
      </c>
      <c r="J641" s="191">
        <f>SUM($D$8,$D$10:$D641)/(_xlfn.DAYS(B641,"10-Jun-2020")+1)</f>
        <v>182.80472764645427</v>
      </c>
      <c r="K641" s="196" t="s">
        <v>244</v>
      </c>
      <c r="L641" s="132"/>
      <c r="M641" s="133"/>
    </row>
    <row r="642" spans="2:13" s="126" customFormat="1" ht="35.1" hidden="1" customHeight="1">
      <c r="B642" s="156">
        <v>44965</v>
      </c>
      <c r="C642" s="182" t="s">
        <v>15</v>
      </c>
      <c r="D642" s="182">
        <v>365</v>
      </c>
      <c r="E642" s="182">
        <v>288</v>
      </c>
      <c r="F642" s="182">
        <f t="shared" ref="F642" si="363">D642-E642</f>
        <v>77</v>
      </c>
      <c r="G642" s="182">
        <v>828</v>
      </c>
      <c r="H642" s="207">
        <v>710</v>
      </c>
      <c r="I642" s="208">
        <f t="shared" ref="I642" si="364">G642-H642</f>
        <v>118</v>
      </c>
      <c r="J642" s="191">
        <f>SUM($D$8,$D$10:$D642)/(_xlfn.DAYS(B642,"10-Jun-2020")+1)</f>
        <v>182.99178644763862</v>
      </c>
      <c r="K642" s="196" t="s">
        <v>253</v>
      </c>
      <c r="L642" s="132"/>
      <c r="M642" s="133"/>
    </row>
    <row r="643" spans="2:13" s="126" customFormat="1" ht="17.850000000000001" hidden="1" customHeight="1">
      <c r="B643" s="156">
        <v>44966</v>
      </c>
      <c r="C643" s="182" t="s">
        <v>16</v>
      </c>
      <c r="D643" s="182">
        <v>365</v>
      </c>
      <c r="E643" s="182">
        <v>307</v>
      </c>
      <c r="F643" s="182">
        <f t="shared" ref="F643" si="365">D643-E643</f>
        <v>58</v>
      </c>
      <c r="G643" s="182">
        <v>837</v>
      </c>
      <c r="H643" s="207">
        <v>717</v>
      </c>
      <c r="I643" s="208">
        <f t="shared" ref="I643" si="366">G643-H643</f>
        <v>120</v>
      </c>
      <c r="J643" s="191">
        <f>SUM($D$8,$D$10:$D643)/(_xlfn.DAYS(B643,"10-Jun-2020")+1)</f>
        <v>183.17846153846153</v>
      </c>
      <c r="K643" s="196" t="s">
        <v>245</v>
      </c>
      <c r="L643" s="132"/>
      <c r="M643" s="133"/>
    </row>
    <row r="644" spans="2:13" s="126" customFormat="1" ht="35.1" hidden="1" customHeight="1">
      <c r="B644" s="156">
        <v>44967</v>
      </c>
      <c r="C644" s="182" t="s">
        <v>26</v>
      </c>
      <c r="D644" s="182">
        <v>299</v>
      </c>
      <c r="E644" s="182">
        <v>226</v>
      </c>
      <c r="F644" s="182">
        <f t="shared" ref="F644:F646" si="367">D644-E644</f>
        <v>73</v>
      </c>
      <c r="G644" s="182">
        <v>732</v>
      </c>
      <c r="H644" s="207">
        <v>645</v>
      </c>
      <c r="I644" s="208">
        <f t="shared" ref="I644:I646" si="368">G644-H644</f>
        <v>87</v>
      </c>
      <c r="J644" s="191">
        <f>SUM($D$8,$D$10:$D644)/(_xlfn.DAYS(B644,"10-Jun-2020")+1)</f>
        <v>183.29713114754099</v>
      </c>
      <c r="K644" s="196" t="s">
        <v>246</v>
      </c>
      <c r="L644" s="132"/>
      <c r="M644" s="133"/>
    </row>
    <row r="645" spans="2:13" s="126" customFormat="1" ht="17.850000000000001" hidden="1" customHeight="1">
      <c r="B645" s="156">
        <v>44968</v>
      </c>
      <c r="C645" s="182" t="s">
        <v>18</v>
      </c>
      <c r="D645" s="182">
        <v>105</v>
      </c>
      <c r="E645" s="182">
        <v>64</v>
      </c>
      <c r="F645" s="182">
        <f t="shared" si="367"/>
        <v>41</v>
      </c>
      <c r="G645" s="182">
        <v>194</v>
      </c>
      <c r="H645" s="207">
        <v>148</v>
      </c>
      <c r="I645" s="208">
        <f t="shared" si="368"/>
        <v>46</v>
      </c>
      <c r="J645" s="191">
        <f>SUM($D$8,$D$10:$D645)/(_xlfn.DAYS(B645,"10-Jun-2020")+1)</f>
        <v>183.21699078812691</v>
      </c>
      <c r="K645" s="196" t="s">
        <v>59</v>
      </c>
      <c r="L645" s="132"/>
      <c r="M645" s="133"/>
    </row>
    <row r="646" spans="2:13" s="126" customFormat="1" ht="17.850000000000001" hidden="1" customHeight="1">
      <c r="B646" s="156">
        <v>44969</v>
      </c>
      <c r="C646" s="182" t="s">
        <v>19</v>
      </c>
      <c r="D646" s="182">
        <v>87</v>
      </c>
      <c r="E646" s="182">
        <v>47</v>
      </c>
      <c r="F646" s="182">
        <f t="shared" si="367"/>
        <v>40</v>
      </c>
      <c r="G646" s="182">
        <v>143</v>
      </c>
      <c r="H646" s="207">
        <v>91</v>
      </c>
      <c r="I646" s="208">
        <f t="shared" si="368"/>
        <v>52</v>
      </c>
      <c r="J646" s="191">
        <f>SUM($D$8,$D$10:$D646)/(_xlfn.DAYS(B646,"10-Jun-2020")+1)</f>
        <v>183.11860940695297</v>
      </c>
      <c r="K646" s="196" t="s">
        <v>59</v>
      </c>
      <c r="L646" s="132"/>
      <c r="M646" s="133"/>
    </row>
    <row r="647" spans="2:13" s="126" customFormat="1" ht="35.1" hidden="1" customHeight="1">
      <c r="B647" s="156">
        <v>44970</v>
      </c>
      <c r="C647" s="182" t="s">
        <v>28</v>
      </c>
      <c r="D647" s="182">
        <v>295</v>
      </c>
      <c r="E647" s="182">
        <v>230</v>
      </c>
      <c r="F647" s="182">
        <f t="shared" ref="F647" si="369">D647-E647</f>
        <v>65</v>
      </c>
      <c r="G647" s="182">
        <v>643</v>
      </c>
      <c r="H647" s="207">
        <v>560</v>
      </c>
      <c r="I647" s="208">
        <f t="shared" ref="I647" si="370">G647-H647</f>
        <v>83</v>
      </c>
      <c r="J647" s="191">
        <f>SUM($D$8,$D$10:$D647)/(_xlfn.DAYS(B647,"10-Jun-2020")+1)</f>
        <v>183.23289070480081</v>
      </c>
      <c r="K647" s="196" t="s">
        <v>247</v>
      </c>
      <c r="L647" s="132"/>
      <c r="M647" s="133"/>
    </row>
    <row r="648" spans="2:13" s="126" customFormat="1" ht="17.850000000000001" hidden="1" customHeight="1">
      <c r="B648" s="156">
        <v>44971</v>
      </c>
      <c r="C648" s="182" t="s">
        <v>29</v>
      </c>
      <c r="D648" s="182">
        <v>302</v>
      </c>
      <c r="E648" s="182">
        <v>241</v>
      </c>
      <c r="F648" s="182">
        <f>D648-E648</f>
        <v>61</v>
      </c>
      <c r="G648" s="182">
        <v>540</v>
      </c>
      <c r="H648" s="207">
        <v>472</v>
      </c>
      <c r="I648" s="208">
        <f>G648-H648</f>
        <v>68</v>
      </c>
      <c r="J648" s="191">
        <f>SUM($D$8,$D$10:$D648)/(_xlfn.DAYS(B648,"10-Jun-2020")+1)</f>
        <v>183.35408163265305</v>
      </c>
      <c r="K648" s="196" t="s">
        <v>248</v>
      </c>
      <c r="L648" s="132"/>
      <c r="M648" s="133"/>
    </row>
    <row r="649" spans="2:13" s="126" customFormat="1" ht="35.1" hidden="1" customHeight="1">
      <c r="B649" s="156">
        <v>44972</v>
      </c>
      <c r="C649" s="182" t="s">
        <v>15</v>
      </c>
      <c r="D649" s="182">
        <v>391</v>
      </c>
      <c r="E649" s="182">
        <v>292</v>
      </c>
      <c r="F649" s="182">
        <f>D649-E649</f>
        <v>99</v>
      </c>
      <c r="G649" s="182">
        <v>731</v>
      </c>
      <c r="H649" s="207">
        <v>595</v>
      </c>
      <c r="I649" s="208">
        <f>G649-H649</f>
        <v>136</v>
      </c>
      <c r="J649" s="191">
        <f>SUM($D$8,$D$10:$D649)/(_xlfn.DAYS(B649,"10-Jun-2020")+1)</f>
        <v>183.56574923547402</v>
      </c>
      <c r="K649" s="196" t="s">
        <v>249</v>
      </c>
      <c r="L649" s="132"/>
      <c r="M649" s="133"/>
    </row>
    <row r="650" spans="2:13" s="126" customFormat="1" ht="17.850000000000001" hidden="1" customHeight="1">
      <c r="B650" s="213">
        <v>44973</v>
      </c>
      <c r="C650" s="214" t="s">
        <v>16</v>
      </c>
      <c r="D650" s="214">
        <v>294</v>
      </c>
      <c r="E650" s="214">
        <v>239</v>
      </c>
      <c r="F650" s="214">
        <f>D650-E650</f>
        <v>55</v>
      </c>
      <c r="G650" s="214">
        <v>524</v>
      </c>
      <c r="H650" s="215">
        <v>450</v>
      </c>
      <c r="I650" s="216">
        <f>G650-H650</f>
        <v>74</v>
      </c>
      <c r="J650" s="191">
        <f>SUM($D$8,$D$10:$D650)/(_xlfn.DAYS(B650,"10-Jun-2020")+1)</f>
        <v>183.67820773930754</v>
      </c>
      <c r="K650" s="217" t="s">
        <v>250</v>
      </c>
      <c r="L650" s="132"/>
      <c r="M650" s="133"/>
    </row>
    <row r="651" spans="2:13" s="126" customFormat="1" ht="35.1" hidden="1" customHeight="1">
      <c r="B651" s="213">
        <v>44974</v>
      </c>
      <c r="C651" s="214" t="s">
        <v>26</v>
      </c>
      <c r="D651" s="214">
        <v>271</v>
      </c>
      <c r="E651" s="214">
        <v>220</v>
      </c>
      <c r="F651" s="214">
        <f t="shared" ref="F651:F653" si="371">D651-E651</f>
        <v>51</v>
      </c>
      <c r="G651" s="214">
        <v>528</v>
      </c>
      <c r="H651" s="215">
        <v>469</v>
      </c>
      <c r="I651" s="216">
        <f t="shared" ref="I651:I653" si="372">G651-H651</f>
        <v>59</v>
      </c>
      <c r="J651" s="191">
        <f>SUM($D$8,$D$10:$D651)/(_xlfn.DAYS(B651,"10-Jun-2020")+1)</f>
        <v>183.76703967446593</v>
      </c>
      <c r="K651" s="217" t="s">
        <v>251</v>
      </c>
      <c r="L651" s="132"/>
      <c r="M651" s="133"/>
    </row>
    <row r="652" spans="2:13" s="126" customFormat="1" ht="17.850000000000001" hidden="1" customHeight="1">
      <c r="B652" s="213">
        <v>44975</v>
      </c>
      <c r="C652" s="214" t="s">
        <v>18</v>
      </c>
      <c r="D652" s="214">
        <v>138</v>
      </c>
      <c r="E652" s="214">
        <v>72</v>
      </c>
      <c r="F652" s="214">
        <f t="shared" si="371"/>
        <v>66</v>
      </c>
      <c r="G652" s="214">
        <v>201</v>
      </c>
      <c r="H652" s="215">
        <v>128</v>
      </c>
      <c r="I652" s="216">
        <f t="shared" si="372"/>
        <v>73</v>
      </c>
      <c r="J652" s="191">
        <f>SUM($D$8,$D$10:$D652)/(_xlfn.DAYS(B652,"10-Jun-2020")+1)</f>
        <v>183.72052845528455</v>
      </c>
      <c r="K652" s="217" t="s">
        <v>59</v>
      </c>
      <c r="L652" s="132"/>
      <c r="M652" s="133"/>
    </row>
    <row r="653" spans="2:13" s="126" customFormat="1" ht="17.850000000000001" hidden="1" customHeight="1">
      <c r="B653" s="213">
        <v>44976</v>
      </c>
      <c r="C653" s="214" t="s">
        <v>19</v>
      </c>
      <c r="D653" s="214">
        <v>95</v>
      </c>
      <c r="E653" s="214">
        <v>55</v>
      </c>
      <c r="F653" s="214">
        <f t="shared" si="371"/>
        <v>40</v>
      </c>
      <c r="G653" s="214">
        <v>192</v>
      </c>
      <c r="H653" s="215">
        <v>143</v>
      </c>
      <c r="I653" s="216">
        <f t="shared" si="372"/>
        <v>49</v>
      </c>
      <c r="J653" s="191">
        <f>SUM($D$8,$D$10:$D653)/(_xlfn.DAYS(B653,"10-Jun-2020")+1)</f>
        <v>183.63045685279187</v>
      </c>
      <c r="K653" s="217" t="s">
        <v>59</v>
      </c>
      <c r="L653" s="132"/>
      <c r="M653" s="133"/>
    </row>
    <row r="654" spans="2:13" s="126" customFormat="1" ht="87" hidden="1" customHeight="1">
      <c r="B654" s="213">
        <v>44977</v>
      </c>
      <c r="C654" s="214" t="s">
        <v>28</v>
      </c>
      <c r="D654" s="214">
        <v>310</v>
      </c>
      <c r="E654" s="214">
        <v>251</v>
      </c>
      <c r="F654" s="214">
        <f t="shared" ref="F654" si="373">D654-E654</f>
        <v>59</v>
      </c>
      <c r="G654" s="214">
        <v>743</v>
      </c>
      <c r="H654" s="215">
        <v>663</v>
      </c>
      <c r="I654" s="216">
        <f t="shared" ref="I654" si="374">G654-H654</f>
        <v>80</v>
      </c>
      <c r="J654" s="191">
        <f>SUM($D$8,$D$10:$D654)/(_xlfn.DAYS(B654,"10-Jun-2020")+1)</f>
        <v>183.75862068965517</v>
      </c>
      <c r="K654" s="217" t="s">
        <v>263</v>
      </c>
      <c r="L654" s="132"/>
      <c r="M654" s="133"/>
    </row>
    <row r="655" spans="2:13" s="126" customFormat="1" ht="17.850000000000001" hidden="1" customHeight="1">
      <c r="B655" s="213">
        <v>44978</v>
      </c>
      <c r="C655" s="214" t="s">
        <v>29</v>
      </c>
      <c r="D655" s="214">
        <v>303</v>
      </c>
      <c r="E655" s="214">
        <v>239</v>
      </c>
      <c r="F655" s="214">
        <f t="shared" ref="F655" si="375">D655-E655</f>
        <v>64</v>
      </c>
      <c r="G655" s="214">
        <v>579</v>
      </c>
      <c r="H655" s="215">
        <v>500</v>
      </c>
      <c r="I655" s="216">
        <f t="shared" ref="I655" si="376">G655-H655</f>
        <v>79</v>
      </c>
      <c r="J655" s="191">
        <f>SUM($D$8,$D$10:$D655)/(_xlfn.DAYS(B655,"10-Jun-2020")+1)</f>
        <v>183.87943262411346</v>
      </c>
      <c r="K655" s="217" t="s">
        <v>254</v>
      </c>
      <c r="L655" s="132"/>
      <c r="M655" s="133"/>
    </row>
    <row r="656" spans="2:13" s="126" customFormat="1" ht="35.1" hidden="1" customHeight="1">
      <c r="B656" s="213">
        <v>44979</v>
      </c>
      <c r="C656" s="214" t="s">
        <v>15</v>
      </c>
      <c r="D656" s="214">
        <v>335</v>
      </c>
      <c r="E656" s="214">
        <v>282</v>
      </c>
      <c r="F656" s="214">
        <f t="shared" ref="F656" si="377">D656-E656</f>
        <v>53</v>
      </c>
      <c r="G656" s="214">
        <v>602</v>
      </c>
      <c r="H656" s="215">
        <v>543</v>
      </c>
      <c r="I656" s="216">
        <f t="shared" ref="I656" si="378">G656-H656</f>
        <v>59</v>
      </c>
      <c r="J656" s="191">
        <f>SUM($D$8,$D$10:$D656)/(_xlfn.DAYS(B656,"10-Jun-2020")+1)</f>
        <v>184.03238866396762</v>
      </c>
      <c r="K656" s="217" t="s">
        <v>255</v>
      </c>
      <c r="L656" s="132"/>
      <c r="M656" s="133"/>
    </row>
    <row r="657" spans="2:13" s="126" customFormat="1" ht="17.850000000000001" hidden="1" customHeight="1">
      <c r="B657" s="213">
        <v>44980</v>
      </c>
      <c r="C657" s="214" t="s">
        <v>16</v>
      </c>
      <c r="D657" s="214">
        <v>274</v>
      </c>
      <c r="E657" s="214">
        <v>232</v>
      </c>
      <c r="F657" s="214">
        <f t="shared" ref="F657" si="379">D657-E657</f>
        <v>42</v>
      </c>
      <c r="G657" s="214">
        <v>468</v>
      </c>
      <c r="H657" s="215">
        <v>420</v>
      </c>
      <c r="I657" s="216">
        <f t="shared" ref="I657" si="380">G657-H657</f>
        <v>48</v>
      </c>
      <c r="J657" s="191">
        <f>SUM($D$8,$D$10:$D657)/(_xlfn.DAYS(B657,"10-Jun-2020")+1)</f>
        <v>184.12335692618808</v>
      </c>
      <c r="K657" s="217" t="s">
        <v>256</v>
      </c>
      <c r="L657" s="132"/>
      <c r="M657" s="133"/>
    </row>
    <row r="658" spans="2:13" s="126" customFormat="1" ht="17.850000000000001" hidden="1" customHeight="1">
      <c r="B658" s="213">
        <v>44981</v>
      </c>
      <c r="C658" s="214" t="s">
        <v>26</v>
      </c>
      <c r="D658" s="214">
        <v>282</v>
      </c>
      <c r="E658" s="214">
        <v>233</v>
      </c>
      <c r="F658" s="214">
        <f t="shared" ref="F658:F660" si="381">D658-E658</f>
        <v>49</v>
      </c>
      <c r="G658" s="214">
        <v>615</v>
      </c>
      <c r="H658" s="215">
        <v>549</v>
      </c>
      <c r="I658" s="216">
        <f t="shared" ref="I658:I660" si="382">G658-H658</f>
        <v>66</v>
      </c>
      <c r="J658" s="191">
        <f>SUM($D$8,$D$10:$D658)/(_xlfn.DAYS(B658,"10-Jun-2020")+1)</f>
        <v>184.22222222222223</v>
      </c>
      <c r="K658" s="217" t="s">
        <v>257</v>
      </c>
      <c r="L658" s="132"/>
      <c r="M658" s="133"/>
    </row>
    <row r="659" spans="2:13" s="126" customFormat="1" ht="17.850000000000001" hidden="1" customHeight="1">
      <c r="B659" s="213">
        <v>44982</v>
      </c>
      <c r="C659" s="214" t="s">
        <v>18</v>
      </c>
      <c r="D659" s="214">
        <v>107</v>
      </c>
      <c r="E659" s="214">
        <v>66</v>
      </c>
      <c r="F659" s="214">
        <f t="shared" si="381"/>
        <v>41</v>
      </c>
      <c r="G659" s="214">
        <v>158</v>
      </c>
      <c r="H659" s="215">
        <v>102</v>
      </c>
      <c r="I659" s="216">
        <f t="shared" si="382"/>
        <v>56</v>
      </c>
      <c r="J659" s="191">
        <f>SUM($D$8,$D$10:$D659)/(_xlfn.DAYS(B659,"10-Jun-2020")+1)</f>
        <v>184.14429868819374</v>
      </c>
      <c r="K659" s="217" t="s">
        <v>257</v>
      </c>
      <c r="L659" s="132"/>
      <c r="M659" s="133"/>
    </row>
    <row r="660" spans="2:13" s="126" customFormat="1" ht="17.850000000000001" hidden="1" customHeight="1">
      <c r="B660" s="213">
        <v>44983</v>
      </c>
      <c r="C660" s="214" t="s">
        <v>19</v>
      </c>
      <c r="D660" s="214">
        <v>87</v>
      </c>
      <c r="E660" s="214">
        <v>39</v>
      </c>
      <c r="F660" s="214">
        <f t="shared" si="381"/>
        <v>48</v>
      </c>
      <c r="G660" s="214">
        <v>130</v>
      </c>
      <c r="H660" s="215">
        <v>66</v>
      </c>
      <c r="I660" s="216">
        <f t="shared" si="382"/>
        <v>64</v>
      </c>
      <c r="J660" s="191">
        <f>SUM($D$8,$D$10:$D660)/(_xlfn.DAYS(B660,"10-Jun-2020")+1)</f>
        <v>184.04637096774192</v>
      </c>
      <c r="K660" s="217" t="s">
        <v>258</v>
      </c>
      <c r="L660" s="132"/>
      <c r="M660" s="133"/>
    </row>
    <row r="661" spans="2:13" s="126" customFormat="1" ht="35.1" hidden="1" customHeight="1">
      <c r="B661" s="213">
        <v>44984</v>
      </c>
      <c r="C661" s="214" t="s">
        <v>28</v>
      </c>
      <c r="D661" s="214">
        <v>256</v>
      </c>
      <c r="E661" s="214">
        <v>219</v>
      </c>
      <c r="F661" s="214">
        <f t="shared" ref="F661" si="383">D661-E661</f>
        <v>37</v>
      </c>
      <c r="G661" s="214">
        <v>565</v>
      </c>
      <c r="H661" s="215">
        <v>516</v>
      </c>
      <c r="I661" s="216">
        <f t="shared" ref="I661" si="384">G661-H661</f>
        <v>49</v>
      </c>
      <c r="J661" s="191">
        <f>SUM($D$8,$D$10:$D661)/(_xlfn.DAYS(B661,"10-Jun-2020")+1)</f>
        <v>184.11883182275932</v>
      </c>
      <c r="K661" s="217" t="s">
        <v>259</v>
      </c>
      <c r="L661" s="132"/>
      <c r="M661" s="133"/>
    </row>
    <row r="662" spans="2:13" s="126" customFormat="1" ht="17.850000000000001" hidden="1" customHeight="1">
      <c r="B662" s="213">
        <v>44985</v>
      </c>
      <c r="C662" s="214" t="s">
        <v>29</v>
      </c>
      <c r="D662" s="214">
        <v>274</v>
      </c>
      <c r="E662" s="214">
        <v>232</v>
      </c>
      <c r="F662" s="214">
        <f t="shared" ref="F662" si="385">D662-E662</f>
        <v>42</v>
      </c>
      <c r="G662" s="214">
        <v>430</v>
      </c>
      <c r="H662" s="215">
        <v>372</v>
      </c>
      <c r="I662" s="216">
        <f t="shared" ref="I662" si="386">G662-H662</f>
        <v>58</v>
      </c>
      <c r="J662" s="191">
        <f>SUM($D$8,$D$10:$D662)/(_xlfn.DAYS(B662,"10-Jun-2020")+1)</f>
        <v>184.20925553319918</v>
      </c>
      <c r="K662" s="217" t="s">
        <v>59</v>
      </c>
      <c r="L662" s="132"/>
      <c r="M662" s="133"/>
    </row>
    <row r="663" spans="2:13" s="126" customFormat="1" ht="16.5" hidden="1" customHeight="1">
      <c r="B663" s="213">
        <v>44986</v>
      </c>
      <c r="C663" s="214" t="s">
        <v>15</v>
      </c>
      <c r="D663" s="214">
        <v>180</v>
      </c>
      <c r="E663" s="214">
        <v>137</v>
      </c>
      <c r="F663" s="214">
        <f>D663-E663</f>
        <v>43</v>
      </c>
      <c r="G663" s="214">
        <v>302</v>
      </c>
      <c r="H663" s="215">
        <v>246</v>
      </c>
      <c r="I663" s="216">
        <f>G663-H663</f>
        <v>56</v>
      </c>
      <c r="J663" s="191">
        <f>SUM($D$8,$D$10:$D663)/(_xlfn.DAYS(B663,"10-Jun-2020")+1)</f>
        <v>184.20502512562814</v>
      </c>
      <c r="K663" s="217" t="s">
        <v>59</v>
      </c>
      <c r="L663" s="132"/>
      <c r="M663" s="133"/>
    </row>
    <row r="664" spans="2:13" s="126" customFormat="1" ht="33" hidden="1" customHeight="1">
      <c r="B664" s="213">
        <v>44987</v>
      </c>
      <c r="C664" s="214" t="s">
        <v>16</v>
      </c>
      <c r="D664" s="214">
        <v>286</v>
      </c>
      <c r="E664" s="214">
        <v>233</v>
      </c>
      <c r="F664" s="214">
        <f>D664-E664</f>
        <v>53</v>
      </c>
      <c r="G664" s="214">
        <v>545</v>
      </c>
      <c r="H664" s="215">
        <v>459</v>
      </c>
      <c r="I664" s="216">
        <f>G664-H664</f>
        <v>86</v>
      </c>
      <c r="J664" s="191">
        <f>SUM($D$8,$D$10:$D664)/(_xlfn.DAYS(B664,"10-Jun-2020")+1)</f>
        <v>184.30722891566265</v>
      </c>
      <c r="K664" s="217" t="s">
        <v>260</v>
      </c>
      <c r="L664" s="132"/>
      <c r="M664" s="133"/>
    </row>
    <row r="665" spans="2:13" s="126" customFormat="1" ht="16.5" hidden="1" customHeight="1">
      <c r="B665" s="213">
        <v>44988</v>
      </c>
      <c r="C665" s="214" t="s">
        <v>26</v>
      </c>
      <c r="D665" s="214">
        <v>266</v>
      </c>
      <c r="E665" s="214">
        <v>207</v>
      </c>
      <c r="F665" s="214">
        <f t="shared" ref="F665:F667" si="387">D665-E665</f>
        <v>59</v>
      </c>
      <c r="G665" s="214">
        <v>418</v>
      </c>
      <c r="H665" s="215">
        <v>351</v>
      </c>
      <c r="I665" s="216">
        <f t="shared" ref="I665:I667" si="388">G665-H665</f>
        <v>67</v>
      </c>
      <c r="J665" s="191">
        <f>SUM($D$8,$D$10:$D665)/(_xlfn.DAYS(B665,"10-Jun-2020")+1)</f>
        <v>184.38916750250752</v>
      </c>
      <c r="K665" s="217" t="s">
        <v>261</v>
      </c>
      <c r="L665" s="132"/>
      <c r="M665" s="133"/>
    </row>
    <row r="666" spans="2:13" s="126" customFormat="1" ht="16.5" hidden="1" customHeight="1">
      <c r="B666" s="213">
        <v>44989</v>
      </c>
      <c r="C666" s="214" t="s">
        <v>18</v>
      </c>
      <c r="D666" s="214">
        <v>88</v>
      </c>
      <c r="E666" s="214">
        <v>54</v>
      </c>
      <c r="F666" s="214">
        <f t="shared" si="387"/>
        <v>34</v>
      </c>
      <c r="G666" s="214">
        <v>166</v>
      </c>
      <c r="H666" s="215">
        <v>118</v>
      </c>
      <c r="I666" s="216">
        <f t="shared" si="388"/>
        <v>48</v>
      </c>
      <c r="J666" s="191">
        <f>SUM($D$8,$D$10:$D666)/(_xlfn.DAYS(B666,"10-Jun-2020")+1)</f>
        <v>184.29258517034069</v>
      </c>
      <c r="K666" s="217" t="s">
        <v>159</v>
      </c>
      <c r="L666" s="132"/>
      <c r="M666" s="133"/>
    </row>
    <row r="667" spans="2:13" s="126" customFormat="1" ht="16.5" hidden="1" customHeight="1">
      <c r="B667" s="213">
        <v>44990</v>
      </c>
      <c r="C667" s="214" t="s">
        <v>19</v>
      </c>
      <c r="D667" s="214">
        <v>82</v>
      </c>
      <c r="E667" s="214">
        <v>51</v>
      </c>
      <c r="F667" s="214">
        <f t="shared" si="387"/>
        <v>31</v>
      </c>
      <c r="G667" s="214">
        <v>125</v>
      </c>
      <c r="H667" s="215">
        <v>77</v>
      </c>
      <c r="I667" s="216">
        <f t="shared" si="388"/>
        <v>48</v>
      </c>
      <c r="J667" s="191">
        <f>SUM($D$8,$D$10:$D667)/(_xlfn.DAYS(B667,"10-Jun-2020")+1)</f>
        <v>184.19019019019018</v>
      </c>
      <c r="K667" s="217" t="s">
        <v>262</v>
      </c>
      <c r="L667" s="132"/>
      <c r="M667" s="133"/>
    </row>
    <row r="668" spans="2:13" s="126" customFormat="1" ht="66" hidden="1" customHeight="1">
      <c r="B668" s="213">
        <v>44991</v>
      </c>
      <c r="C668" s="214" t="s">
        <v>28</v>
      </c>
      <c r="D668" s="214">
        <v>255</v>
      </c>
      <c r="E668" s="214">
        <v>218</v>
      </c>
      <c r="F668" s="214">
        <f t="shared" ref="F668" si="389">D668-E668</f>
        <v>37</v>
      </c>
      <c r="G668" s="214">
        <v>525</v>
      </c>
      <c r="H668" s="215">
        <v>425</v>
      </c>
      <c r="I668" s="216">
        <f t="shared" ref="I668" si="390">G668-H668</f>
        <v>100</v>
      </c>
      <c r="J668" s="191">
        <f>SUM($D$8,$D$10:$D668)/(_xlfn.DAYS(B668,"10-Jun-2020")+1)</f>
        <v>184.261</v>
      </c>
      <c r="K668" s="217" t="s">
        <v>266</v>
      </c>
      <c r="L668" s="132"/>
      <c r="M668" s="133"/>
    </row>
    <row r="669" spans="2:13" s="126" customFormat="1" ht="33" hidden="1" customHeight="1">
      <c r="B669" s="213">
        <v>44992</v>
      </c>
      <c r="C669" s="214" t="s">
        <v>29</v>
      </c>
      <c r="D669" s="214">
        <v>304</v>
      </c>
      <c r="E669" s="214">
        <v>258</v>
      </c>
      <c r="F669" s="214">
        <f t="shared" ref="F669" si="391">D669-E669</f>
        <v>46</v>
      </c>
      <c r="G669" s="214">
        <v>547</v>
      </c>
      <c r="H669" s="215">
        <v>487</v>
      </c>
      <c r="I669" s="216">
        <f t="shared" ref="I669" si="392">G669-H669</f>
        <v>60</v>
      </c>
      <c r="J669" s="191">
        <f>SUM($D$8,$D$10:$D669)/(_xlfn.DAYS(B669,"10-Jun-2020")+1)</f>
        <v>184.38061938061938</v>
      </c>
      <c r="K669" s="217" t="s">
        <v>264</v>
      </c>
      <c r="L669" s="132"/>
      <c r="M669" s="133"/>
    </row>
    <row r="670" spans="2:13" s="126" customFormat="1" ht="16.5" hidden="1" customHeight="1">
      <c r="B670" s="213">
        <v>44993</v>
      </c>
      <c r="C670" s="214" t="s">
        <v>15</v>
      </c>
      <c r="D670" s="214">
        <v>298</v>
      </c>
      <c r="E670" s="214">
        <v>236</v>
      </c>
      <c r="F670" s="214">
        <f t="shared" ref="F670" si="393">D670-E670</f>
        <v>62</v>
      </c>
      <c r="G670" s="214">
        <v>511</v>
      </c>
      <c r="H670" s="215">
        <v>421</v>
      </c>
      <c r="I670" s="216">
        <f t="shared" ref="I670" si="394">G670-H670</f>
        <v>90</v>
      </c>
      <c r="J670" s="191">
        <f>SUM($D$8,$D$10:$D670)/(_xlfn.DAYS(B670,"10-Jun-2020")+1)</f>
        <v>184.49401197604791</v>
      </c>
      <c r="K670" s="217" t="s">
        <v>265</v>
      </c>
      <c r="L670" s="132"/>
      <c r="M670" s="133"/>
    </row>
    <row r="671" spans="2:13" s="126" customFormat="1" ht="66" hidden="1" customHeight="1">
      <c r="B671" s="213">
        <v>44994</v>
      </c>
      <c r="C671" s="214" t="s">
        <v>16</v>
      </c>
      <c r="D671" s="214">
        <v>268</v>
      </c>
      <c r="E671" s="214">
        <v>212</v>
      </c>
      <c r="F671" s="214">
        <f t="shared" ref="F671" si="395">D671-E671</f>
        <v>56</v>
      </c>
      <c r="G671" s="214">
        <v>615</v>
      </c>
      <c r="H671" s="215">
        <v>548</v>
      </c>
      <c r="I671" s="216">
        <f t="shared" ref="I671" si="396">G671-H671</f>
        <v>67</v>
      </c>
      <c r="J671" s="191">
        <f>SUM($D$8,$D$10:$D671)/(_xlfn.DAYS(B671,"10-Jun-2020")+1)</f>
        <v>184.57726819541375</v>
      </c>
      <c r="K671" s="217" t="s">
        <v>267</v>
      </c>
      <c r="L671" s="132"/>
      <c r="M671" s="133"/>
    </row>
    <row r="672" spans="2:13" s="126" customFormat="1" ht="66" hidden="1" customHeight="1">
      <c r="B672" s="213">
        <v>44995</v>
      </c>
      <c r="C672" s="214" t="s">
        <v>26</v>
      </c>
      <c r="D672" s="214">
        <v>453</v>
      </c>
      <c r="E672" s="214">
        <v>323</v>
      </c>
      <c r="F672" s="214">
        <f t="shared" ref="F672:F674" si="397">D672-E672</f>
        <v>130</v>
      </c>
      <c r="G672" s="214">
        <v>955</v>
      </c>
      <c r="H672" s="215">
        <v>798</v>
      </c>
      <c r="I672" s="216">
        <f t="shared" ref="I672:I674" si="398">G672-H672</f>
        <v>157</v>
      </c>
      <c r="J672" s="191">
        <f>SUM($D$8,$D$10:$D672)/(_xlfn.DAYS(B672,"10-Jun-2020")+1)</f>
        <v>184.84462151394422</v>
      </c>
      <c r="K672" s="217" t="s">
        <v>270</v>
      </c>
      <c r="L672" s="132"/>
      <c r="M672" s="133"/>
    </row>
    <row r="673" spans="2:13" s="126" customFormat="1" ht="16.5" hidden="1" customHeight="1">
      <c r="B673" s="213">
        <v>44996</v>
      </c>
      <c r="C673" s="214" t="s">
        <v>18</v>
      </c>
      <c r="D673" s="214">
        <v>203</v>
      </c>
      <c r="E673" s="214">
        <v>106</v>
      </c>
      <c r="F673" s="214">
        <f t="shared" si="397"/>
        <v>97</v>
      </c>
      <c r="G673" s="214">
        <v>286</v>
      </c>
      <c r="H673" s="215">
        <v>168</v>
      </c>
      <c r="I673" s="216">
        <f t="shared" si="398"/>
        <v>118</v>
      </c>
      <c r="J673" s="191">
        <f>SUM($D$8,$D$10:$D673)/(_xlfn.DAYS(B673,"10-Jun-2020")+1)</f>
        <v>184.86268656716419</v>
      </c>
      <c r="K673" s="217" t="s">
        <v>268</v>
      </c>
      <c r="L673" s="132"/>
      <c r="M673" s="133"/>
    </row>
    <row r="674" spans="2:13" s="126" customFormat="1" ht="16.5" hidden="1" customHeight="1">
      <c r="B674" s="213">
        <v>44997</v>
      </c>
      <c r="C674" s="214" t="s">
        <v>19</v>
      </c>
      <c r="D674" s="214">
        <v>168</v>
      </c>
      <c r="E674" s="214">
        <v>80</v>
      </c>
      <c r="F674" s="214">
        <f t="shared" si="397"/>
        <v>88</v>
      </c>
      <c r="G674" s="214">
        <v>242</v>
      </c>
      <c r="H674" s="215">
        <v>129</v>
      </c>
      <c r="I674" s="216">
        <f t="shared" si="398"/>
        <v>113</v>
      </c>
      <c r="J674" s="191">
        <f>SUM($D$8,$D$10:$D674)/(_xlfn.DAYS(B674,"10-Jun-2020")+1)</f>
        <v>184.8459244532803</v>
      </c>
      <c r="K674" s="217" t="s">
        <v>269</v>
      </c>
      <c r="L674" s="132"/>
      <c r="M674" s="133"/>
    </row>
    <row r="675" spans="2:13" s="126" customFormat="1" ht="16.5" hidden="1" customHeight="1">
      <c r="B675" s="213">
        <v>44998</v>
      </c>
      <c r="C675" s="214" t="s">
        <v>28</v>
      </c>
      <c r="D675" s="214">
        <v>365</v>
      </c>
      <c r="E675" s="214">
        <v>291</v>
      </c>
      <c r="F675" s="214">
        <f t="shared" ref="F675" si="399">D675-E675</f>
        <v>74</v>
      </c>
      <c r="G675" s="214">
        <v>606</v>
      </c>
      <c r="H675" s="215">
        <v>513</v>
      </c>
      <c r="I675" s="216">
        <f t="shared" ref="I675" si="400">G675-H675</f>
        <v>93</v>
      </c>
      <c r="J675" s="191">
        <f>SUM($D$8,$D$10:$D675)/(_xlfn.DAYS(B675,"10-Jun-2020")+1)</f>
        <v>185.0248262164846</v>
      </c>
      <c r="K675" s="217" t="s">
        <v>59</v>
      </c>
      <c r="L675" s="132"/>
      <c r="M675" s="133"/>
    </row>
    <row r="676" spans="2:13" s="126" customFormat="1" ht="16.5" hidden="1" customHeight="1">
      <c r="B676" s="213">
        <v>44999</v>
      </c>
      <c r="C676" s="214" t="s">
        <v>29</v>
      </c>
      <c r="D676" s="214">
        <v>365</v>
      </c>
      <c r="E676" s="214">
        <v>303</v>
      </c>
      <c r="F676" s="214">
        <f t="shared" ref="F676" si="401">D676-E676</f>
        <v>62</v>
      </c>
      <c r="G676" s="214">
        <v>583</v>
      </c>
      <c r="H676" s="215">
        <v>509</v>
      </c>
      <c r="I676" s="216">
        <f t="shared" ref="I676" si="402">G676-H676</f>
        <v>74</v>
      </c>
      <c r="J676" s="191">
        <f>SUM($D$8,$D$10:$D676)/(_xlfn.DAYS(B676,"10-Jun-2020")+1)</f>
        <v>185.20337301587301</v>
      </c>
      <c r="K676" s="217" t="s">
        <v>59</v>
      </c>
      <c r="L676" s="132"/>
      <c r="M676" s="133"/>
    </row>
    <row r="677" spans="2:13" s="126" customFormat="1" ht="16.5" hidden="1" customHeight="1">
      <c r="B677" s="213">
        <v>45000</v>
      </c>
      <c r="C677" s="214" t="s">
        <v>15</v>
      </c>
      <c r="D677" s="214">
        <v>352</v>
      </c>
      <c r="E677" s="214">
        <v>290</v>
      </c>
      <c r="F677" s="214">
        <f t="shared" ref="F677" si="403">D677-E677</f>
        <v>62</v>
      </c>
      <c r="G677" s="214">
        <v>596</v>
      </c>
      <c r="H677" s="215">
        <v>505</v>
      </c>
      <c r="I677" s="216">
        <f t="shared" ref="I677" si="404">G677-H677</f>
        <v>91</v>
      </c>
      <c r="J677" s="191">
        <f>SUM($D$8,$D$10:$D677)/(_xlfn.DAYS(B677,"10-Jun-2020")+1)</f>
        <v>185.36868186323093</v>
      </c>
      <c r="K677" s="217" t="s">
        <v>59</v>
      </c>
      <c r="L677" s="132"/>
      <c r="M677" s="133"/>
    </row>
    <row r="678" spans="2:13" s="126" customFormat="1" ht="16.5" hidden="1" customHeight="1">
      <c r="B678" s="213">
        <v>45001</v>
      </c>
      <c r="C678" s="214" t="s">
        <v>16</v>
      </c>
      <c r="D678" s="214">
        <v>347</v>
      </c>
      <c r="E678" s="214">
        <v>284</v>
      </c>
      <c r="F678" s="214">
        <f t="shared" ref="F678" si="405">D678-E678</f>
        <v>63</v>
      </c>
      <c r="G678" s="214">
        <v>726</v>
      </c>
      <c r="H678" s="215">
        <v>606</v>
      </c>
      <c r="I678" s="216">
        <f t="shared" ref="I678" si="406">G678-H678</f>
        <v>120</v>
      </c>
      <c r="J678" s="191">
        <f>SUM($D$8,$D$10:$D678)/(_xlfn.DAYS(B678,"10-Jun-2020")+1)</f>
        <v>185.52871287128713</v>
      </c>
      <c r="K678" s="217" t="s">
        <v>271</v>
      </c>
      <c r="L678" s="132"/>
      <c r="M678" s="133"/>
    </row>
    <row r="679" spans="2:13" s="126" customFormat="1" ht="16.5" hidden="1" customHeight="1">
      <c r="B679" s="213">
        <v>45002</v>
      </c>
      <c r="C679" s="214" t="s">
        <v>26</v>
      </c>
      <c r="D679" s="214">
        <v>381</v>
      </c>
      <c r="E679" s="214">
        <v>274</v>
      </c>
      <c r="F679" s="214">
        <f t="shared" ref="F679:F681" si="407">D679-E679</f>
        <v>107</v>
      </c>
      <c r="G679" s="214">
        <v>694</v>
      </c>
      <c r="H679" s="215">
        <v>552</v>
      </c>
      <c r="I679" s="216">
        <f t="shared" ref="I679:I681" si="408">G679-H679</f>
        <v>142</v>
      </c>
      <c r="J679" s="191">
        <f>SUM($D$8,$D$10:$D679)/(_xlfn.DAYS(B679,"10-Jun-2020")+1)</f>
        <v>185.72205736894165</v>
      </c>
      <c r="K679" s="217" t="s">
        <v>273</v>
      </c>
      <c r="L679" s="132"/>
      <c r="M679" s="133"/>
    </row>
    <row r="680" spans="2:13" s="126" customFormat="1" ht="16.5" hidden="1" customHeight="1">
      <c r="B680" s="213">
        <v>45003</v>
      </c>
      <c r="C680" s="214" t="s">
        <v>18</v>
      </c>
      <c r="D680" s="214">
        <v>150</v>
      </c>
      <c r="E680" s="214">
        <v>90</v>
      </c>
      <c r="F680" s="214">
        <f t="shared" si="407"/>
        <v>60</v>
      </c>
      <c r="G680" s="214">
        <v>238</v>
      </c>
      <c r="H680" s="215">
        <v>167</v>
      </c>
      <c r="I680" s="216">
        <f t="shared" si="408"/>
        <v>71</v>
      </c>
      <c r="J680" s="191">
        <f>SUM($D$8,$D$10:$D680)/(_xlfn.DAYS(B680,"10-Jun-2020")+1)</f>
        <v>185.68675889328063</v>
      </c>
      <c r="K680" s="217" t="s">
        <v>272</v>
      </c>
      <c r="L680" s="132"/>
      <c r="M680" s="133"/>
    </row>
    <row r="681" spans="2:13" s="126" customFormat="1" ht="16.5" hidden="1" customHeight="1">
      <c r="B681" s="213">
        <v>45004</v>
      </c>
      <c r="C681" s="214" t="s">
        <v>19</v>
      </c>
      <c r="D681" s="214">
        <v>112</v>
      </c>
      <c r="E681" s="214">
        <v>61</v>
      </c>
      <c r="F681" s="214">
        <f t="shared" si="407"/>
        <v>51</v>
      </c>
      <c r="G681" s="214">
        <v>156</v>
      </c>
      <c r="H681" s="215">
        <v>98</v>
      </c>
      <c r="I681" s="216">
        <f t="shared" si="408"/>
        <v>58</v>
      </c>
      <c r="J681" s="191">
        <f>SUM($D$8,$D$10:$D681)/(_xlfn.DAYS(B681,"10-Jun-2020")+1)</f>
        <v>185.61401776900297</v>
      </c>
      <c r="K681" s="217" t="s">
        <v>272</v>
      </c>
      <c r="L681" s="132"/>
      <c r="M681" s="133"/>
    </row>
    <row r="682" spans="2:13" s="126" customFormat="1" ht="16.5" hidden="1" customHeight="1">
      <c r="B682" s="213">
        <v>45005</v>
      </c>
      <c r="C682" s="214" t="s">
        <v>28</v>
      </c>
      <c r="D682" s="214">
        <v>397</v>
      </c>
      <c r="E682" s="214">
        <v>322</v>
      </c>
      <c r="F682" s="214">
        <f t="shared" ref="F682" si="409">D682-E682</f>
        <v>75</v>
      </c>
      <c r="G682" s="214">
        <v>731</v>
      </c>
      <c r="H682" s="215">
        <v>624</v>
      </c>
      <c r="I682" s="216">
        <f t="shared" ref="I682" si="410">G682-H682</f>
        <v>107</v>
      </c>
      <c r="J682" s="191">
        <f>SUM($D$8,$D$10:$D682)/(_xlfn.DAYS(B682,"10-Jun-2020")+1)</f>
        <v>185.82248520710058</v>
      </c>
      <c r="K682" s="217" t="s">
        <v>274</v>
      </c>
      <c r="L682" s="132"/>
      <c r="M682" s="133"/>
    </row>
    <row r="683" spans="2:13" s="126" customFormat="1" ht="16.5" hidden="1" customHeight="1">
      <c r="B683" s="213">
        <v>45006</v>
      </c>
      <c r="C683" s="214" t="s">
        <v>29</v>
      </c>
      <c r="D683" s="214">
        <v>502</v>
      </c>
      <c r="E683" s="214">
        <v>324</v>
      </c>
      <c r="F683" s="214">
        <f t="shared" ref="F683" si="411">D683-E683</f>
        <v>178</v>
      </c>
      <c r="G683" s="214">
        <v>885</v>
      </c>
      <c r="H683" s="215">
        <v>669</v>
      </c>
      <c r="I683" s="216">
        <f t="shared" ref="I683" si="412">G683-H683</f>
        <v>216</v>
      </c>
      <c r="J683" s="191">
        <f>SUM($D$8,$D$10:$D683)/(_xlfn.DAYS(B683,"10-Jun-2020")+1)</f>
        <v>186.13399014778324</v>
      </c>
      <c r="K683" s="217" t="s">
        <v>275</v>
      </c>
      <c r="L683" s="132"/>
      <c r="M683" s="133"/>
    </row>
    <row r="684" spans="2:13" s="126" customFormat="1" ht="16.5" hidden="1" customHeight="1">
      <c r="B684" s="213">
        <v>45007</v>
      </c>
      <c r="C684" s="214" t="s">
        <v>15</v>
      </c>
      <c r="D684" s="214">
        <v>349</v>
      </c>
      <c r="E684" s="214">
        <v>264</v>
      </c>
      <c r="F684" s="214">
        <f t="shared" ref="F684" si="413">D684-E684</f>
        <v>85</v>
      </c>
      <c r="G684" s="214">
        <v>598</v>
      </c>
      <c r="H684" s="215">
        <v>497</v>
      </c>
      <c r="I684" s="216">
        <f t="shared" ref="I684" si="414">G684-H684</f>
        <v>101</v>
      </c>
      <c r="J684" s="191">
        <f>SUM($D$8,$D$10:$D684)/(_xlfn.DAYS(B684,"10-Jun-2020")+1)</f>
        <v>186.29429133858267</v>
      </c>
      <c r="K684" s="217" t="s">
        <v>59</v>
      </c>
      <c r="L684" s="132"/>
      <c r="M684" s="133"/>
    </row>
    <row r="685" spans="2:13" s="126" customFormat="1" ht="49.5" hidden="1" customHeight="1">
      <c r="B685" s="213">
        <v>45008</v>
      </c>
      <c r="C685" s="214" t="s">
        <v>16</v>
      </c>
      <c r="D685" s="214">
        <v>476</v>
      </c>
      <c r="E685" s="214">
        <v>316</v>
      </c>
      <c r="F685" s="214">
        <f t="shared" ref="F685" si="415">D685-E685</f>
        <v>160</v>
      </c>
      <c r="G685" s="214">
        <v>836</v>
      </c>
      <c r="H685" s="215">
        <v>642</v>
      </c>
      <c r="I685" s="216">
        <f t="shared" ref="I685" si="416">G685-H685</f>
        <v>194</v>
      </c>
      <c r="J685" s="191">
        <f>SUM($D$8,$D$10:$D685)/(_xlfn.DAYS(B685,"10-Jun-2020")+1)</f>
        <v>186.57915437561456</v>
      </c>
      <c r="K685" s="217" t="s">
        <v>276</v>
      </c>
      <c r="L685" s="132"/>
      <c r="M685" s="133"/>
    </row>
    <row r="686" spans="2:13" s="126" customFormat="1" ht="16.5" hidden="1" customHeight="1">
      <c r="B686" s="213">
        <v>45009</v>
      </c>
      <c r="C686" s="214" t="s">
        <v>26</v>
      </c>
      <c r="D686" s="214">
        <v>549</v>
      </c>
      <c r="E686" s="214">
        <v>405</v>
      </c>
      <c r="F686" s="214">
        <f t="shared" ref="F686:F687" si="417">D686-E686</f>
        <v>144</v>
      </c>
      <c r="G686" s="214">
        <v>1325</v>
      </c>
      <c r="H686" s="215">
        <v>1112</v>
      </c>
      <c r="I686" s="216">
        <f t="shared" ref="I686:I687" si="418">G686-H686</f>
        <v>213</v>
      </c>
      <c r="J686" s="191">
        <f>SUM($D$8,$D$10:$D686)/(_xlfn.DAYS(B686,"10-Jun-2020")+1)</f>
        <v>186.93516699410608</v>
      </c>
      <c r="K686" s="217" t="s">
        <v>279</v>
      </c>
      <c r="L686" s="132"/>
      <c r="M686" s="133"/>
    </row>
    <row r="687" spans="2:13" s="126" customFormat="1" ht="16.5" hidden="1" customHeight="1">
      <c r="B687" s="213">
        <v>45010</v>
      </c>
      <c r="C687" s="214" t="s">
        <v>18</v>
      </c>
      <c r="D687" s="214">
        <v>243</v>
      </c>
      <c r="E687" s="214">
        <v>113</v>
      </c>
      <c r="F687" s="214">
        <f t="shared" si="417"/>
        <v>130</v>
      </c>
      <c r="G687" s="214">
        <v>345</v>
      </c>
      <c r="H687" s="215">
        <v>188</v>
      </c>
      <c r="I687" s="216">
        <f t="shared" si="418"/>
        <v>157</v>
      </c>
      <c r="J687" s="191">
        <f>SUM($D$8,$D$10:$D687)/(_xlfn.DAYS(B687,"10-Jun-2020")+1)</f>
        <v>186.9901864573111</v>
      </c>
      <c r="K687" s="217" t="s">
        <v>277</v>
      </c>
      <c r="L687" s="132"/>
      <c r="M687" s="133"/>
    </row>
    <row r="688" spans="2:13" s="126" customFormat="1" ht="16.5" hidden="1" customHeight="1">
      <c r="B688" s="213">
        <v>45011</v>
      </c>
      <c r="C688" s="214" t="s">
        <v>19</v>
      </c>
      <c r="D688" s="214">
        <v>188</v>
      </c>
      <c r="E688" s="214">
        <v>74</v>
      </c>
      <c r="F688" s="214">
        <f t="shared" ref="F688" si="419">D688-E688</f>
        <v>114</v>
      </c>
      <c r="G688" s="214">
        <v>258</v>
      </c>
      <c r="H688" s="215">
        <v>118</v>
      </c>
      <c r="I688" s="216">
        <f t="shared" ref="I688" si="420">G688-H688</f>
        <v>140</v>
      </c>
      <c r="J688" s="191">
        <f>SUM($D$8,$D$10:$D688)/(_xlfn.DAYS(B688,"10-Jun-2020")+1)</f>
        <v>186.99117647058824</v>
      </c>
      <c r="K688" s="217" t="s">
        <v>278</v>
      </c>
      <c r="L688" s="132"/>
      <c r="M688" s="133"/>
    </row>
    <row r="689" spans="2:13" s="126" customFormat="1" ht="33" hidden="1" customHeight="1">
      <c r="B689" s="213">
        <v>45012</v>
      </c>
      <c r="C689" s="214" t="s">
        <v>28</v>
      </c>
      <c r="D689" s="214">
        <v>511</v>
      </c>
      <c r="E689" s="214">
        <v>337</v>
      </c>
      <c r="F689" s="214">
        <f t="shared" ref="F689" si="421">D689-E689</f>
        <v>174</v>
      </c>
      <c r="G689" s="214">
        <v>1128</v>
      </c>
      <c r="H689" s="215">
        <v>894</v>
      </c>
      <c r="I689" s="216">
        <f t="shared" ref="I689" si="422">G689-H689</f>
        <v>234</v>
      </c>
      <c r="J689" s="191">
        <f>SUM($D$8,$D$10:$D689)/(_xlfn.DAYS(B689,"10-Jun-2020")+1)</f>
        <v>187.30852105778649</v>
      </c>
      <c r="K689" s="217" t="s">
        <v>280</v>
      </c>
      <c r="L689" s="132"/>
      <c r="M689" s="133"/>
    </row>
    <row r="690" spans="2:13" s="126" customFormat="1" ht="16.5" hidden="1" customHeight="1">
      <c r="B690" s="213">
        <v>45013</v>
      </c>
      <c r="C690" s="214" t="s">
        <v>29</v>
      </c>
      <c r="D690" s="214">
        <v>531</v>
      </c>
      <c r="E690" s="214">
        <v>375</v>
      </c>
      <c r="F690" s="214">
        <f t="shared" ref="F690" si="423">D690-E690</f>
        <v>156</v>
      </c>
      <c r="G690" s="214">
        <v>1076</v>
      </c>
      <c r="H690" s="215">
        <v>864</v>
      </c>
      <c r="I690" s="216">
        <f t="shared" ref="I690" si="424">G690-H690</f>
        <v>212</v>
      </c>
      <c r="J690" s="191">
        <f>SUM($D$8,$D$10:$D690)/(_xlfn.DAYS(B690,"10-Jun-2020")+1)</f>
        <v>187.64481409001957</v>
      </c>
      <c r="K690" s="217" t="s">
        <v>281</v>
      </c>
      <c r="L690" s="132"/>
      <c r="M690" s="133"/>
    </row>
    <row r="691" spans="2:13" s="126" customFormat="1" ht="33" hidden="1" customHeight="1">
      <c r="B691" s="213">
        <v>45014</v>
      </c>
      <c r="C691" s="214" t="s">
        <v>15</v>
      </c>
      <c r="D691" s="214">
        <v>419</v>
      </c>
      <c r="E691" s="214">
        <v>274</v>
      </c>
      <c r="F691" s="214">
        <f t="shared" ref="F691" si="425">D691-E691</f>
        <v>145</v>
      </c>
      <c r="G691" s="214">
        <v>1023</v>
      </c>
      <c r="H691" s="215">
        <v>846</v>
      </c>
      <c r="I691" s="216">
        <f t="shared" ref="I691" si="426">G691-H691</f>
        <v>177</v>
      </c>
      <c r="J691" s="191">
        <f>SUM($D$8,$D$10:$D691)/(_xlfn.DAYS(B691,"10-Jun-2020")+1)</f>
        <v>187.87096774193549</v>
      </c>
      <c r="K691" s="217" t="s">
        <v>282</v>
      </c>
      <c r="L691" s="132"/>
      <c r="M691" s="133"/>
    </row>
    <row r="692" spans="2:13" s="126" customFormat="1" ht="33" hidden="1" customHeight="1">
      <c r="B692" s="213">
        <v>45015</v>
      </c>
      <c r="C692" s="214" t="s">
        <v>16</v>
      </c>
      <c r="D692" s="214">
        <v>524</v>
      </c>
      <c r="E692" s="214">
        <v>347</v>
      </c>
      <c r="F692" s="214">
        <f t="shared" ref="F692" si="427">D692-E692</f>
        <v>177</v>
      </c>
      <c r="G692" s="214">
        <v>970</v>
      </c>
      <c r="H692" s="215">
        <v>761</v>
      </c>
      <c r="I692" s="216">
        <f t="shared" ref="I692" si="428">G692-H692</f>
        <v>209</v>
      </c>
      <c r="J692" s="191">
        <f>SUM($D$8,$D$10:$D692)/(_xlfn.DAYS(B692,"10-Jun-2020")+1)</f>
        <v>188.19921875</v>
      </c>
      <c r="K692" s="217" t="s">
        <v>283</v>
      </c>
      <c r="L692" s="132"/>
      <c r="M692" s="133"/>
    </row>
    <row r="693" spans="2:13" s="126" customFormat="1" ht="16.5" hidden="1" customHeight="1">
      <c r="B693" s="213">
        <v>45016</v>
      </c>
      <c r="C693" s="214" t="s">
        <v>26</v>
      </c>
      <c r="D693" s="214">
        <v>298</v>
      </c>
      <c r="E693" s="214">
        <v>214</v>
      </c>
      <c r="F693" s="214">
        <f t="shared" ref="F693" si="429">D693-E693</f>
        <v>84</v>
      </c>
      <c r="G693" s="214">
        <v>567</v>
      </c>
      <c r="H693" s="215">
        <v>445</v>
      </c>
      <c r="I693" s="216">
        <f t="shared" ref="I693" si="430">G693-H693</f>
        <v>122</v>
      </c>
      <c r="J693" s="191">
        <f>SUM($D$8,$D$10:$D693)/(_xlfn.DAYS(B693,"10-Jun-2020")+1)</f>
        <v>188.30634146341464</v>
      </c>
      <c r="K693" s="217" t="s">
        <v>284</v>
      </c>
      <c r="L693" s="132"/>
      <c r="M693" s="133"/>
    </row>
    <row r="694" spans="2:13" s="126" customFormat="1" ht="16.5" hidden="1" customHeight="1">
      <c r="B694" s="213">
        <v>45017</v>
      </c>
      <c r="C694" s="214" t="s">
        <v>18</v>
      </c>
      <c r="D694" s="214">
        <v>117</v>
      </c>
      <c r="E694" s="214">
        <v>73</v>
      </c>
      <c r="F694" s="214">
        <f t="shared" ref="F694:F695" si="431">D694-E694</f>
        <v>44</v>
      </c>
      <c r="G694" s="214">
        <v>180</v>
      </c>
      <c r="H694" s="215">
        <v>108</v>
      </c>
      <c r="I694" s="216">
        <f t="shared" ref="I694:I695" si="432">G694-H694</f>
        <v>72</v>
      </c>
      <c r="J694" s="191">
        <f>SUM($D$8,$D$10:$D694)/(_xlfn.DAYS(B694,"10-Jun-2020")+1)</f>
        <v>188.23684210526315</v>
      </c>
      <c r="K694" s="217" t="s">
        <v>285</v>
      </c>
      <c r="L694" s="132"/>
      <c r="M694" s="133"/>
    </row>
    <row r="695" spans="2:13" s="126" customFormat="1" ht="16.5" hidden="1" customHeight="1">
      <c r="B695" s="213">
        <v>45018</v>
      </c>
      <c r="C695" s="214" t="s">
        <v>19</v>
      </c>
      <c r="D695" s="214">
        <v>85</v>
      </c>
      <c r="E695" s="214">
        <v>33</v>
      </c>
      <c r="F695" s="214">
        <f t="shared" si="431"/>
        <v>52</v>
      </c>
      <c r="G695" s="214">
        <v>108</v>
      </c>
      <c r="H695" s="215">
        <v>44</v>
      </c>
      <c r="I695" s="216">
        <f t="shared" si="432"/>
        <v>64</v>
      </c>
      <c r="J695" s="191">
        <f>SUM($D$8,$D$10:$D695)/(_xlfn.DAYS(B695,"10-Jun-2020")+1)</f>
        <v>188.1363193768257</v>
      </c>
      <c r="K695" s="217" t="s">
        <v>286</v>
      </c>
      <c r="L695" s="132"/>
      <c r="M695" s="133"/>
    </row>
    <row r="696" spans="2:13" s="126" customFormat="1" ht="33" hidden="1" customHeight="1">
      <c r="B696" s="213">
        <v>45019</v>
      </c>
      <c r="C696" s="214" t="s">
        <v>28</v>
      </c>
      <c r="D696" s="214">
        <v>269</v>
      </c>
      <c r="E696" s="214">
        <v>220</v>
      </c>
      <c r="F696" s="214">
        <f t="shared" ref="F696" si="433">D696-E696</f>
        <v>49</v>
      </c>
      <c r="G696" s="214">
        <v>541</v>
      </c>
      <c r="H696" s="215">
        <v>475</v>
      </c>
      <c r="I696" s="216">
        <f t="shared" ref="I696" si="434">G696-H696</f>
        <v>66</v>
      </c>
      <c r="J696" s="191">
        <f>SUM($D$8,$D$10:$D696)/(_xlfn.DAYS(B696,"10-Jun-2020")+1)</f>
        <v>188.21498054474708</v>
      </c>
      <c r="K696" s="217" t="s">
        <v>287</v>
      </c>
      <c r="L696" s="132"/>
      <c r="M696" s="133"/>
    </row>
    <row r="697" spans="2:13" s="126" customFormat="1" ht="16.5" hidden="1" customHeight="1">
      <c r="B697" s="213">
        <v>45020</v>
      </c>
      <c r="C697" s="214" t="s">
        <v>29</v>
      </c>
      <c r="D697" s="214">
        <v>459</v>
      </c>
      <c r="E697" s="214">
        <v>281</v>
      </c>
      <c r="F697" s="214">
        <f t="shared" ref="F697" si="435">D697-E697</f>
        <v>178</v>
      </c>
      <c r="G697" s="214">
        <v>678</v>
      </c>
      <c r="H697" s="215">
        <v>466</v>
      </c>
      <c r="I697" s="216">
        <f t="shared" ref="I697" si="436">G697-H697</f>
        <v>212</v>
      </c>
      <c r="J697" s="191">
        <f>SUM($D$8,$D$10:$D697)/(_xlfn.DAYS(B697,"10-Jun-2020")+1)</f>
        <v>188.47813411078718</v>
      </c>
      <c r="K697" s="217" t="s">
        <v>288</v>
      </c>
      <c r="L697" s="132"/>
      <c r="M697" s="133"/>
    </row>
    <row r="698" spans="2:13" s="126" customFormat="1" ht="16.5" hidden="1" customHeight="1">
      <c r="B698" s="213">
        <v>45021</v>
      </c>
      <c r="C698" s="214" t="s">
        <v>15</v>
      </c>
      <c r="D698" s="214">
        <v>369</v>
      </c>
      <c r="E698" s="214">
        <v>280</v>
      </c>
      <c r="F698" s="214">
        <f t="shared" ref="F698" si="437">D698-E698</f>
        <v>89</v>
      </c>
      <c r="G698" s="214">
        <v>661</v>
      </c>
      <c r="H698" s="215">
        <v>551</v>
      </c>
      <c r="I698" s="216">
        <f t="shared" ref="I698" si="438">G698-H698</f>
        <v>110</v>
      </c>
      <c r="J698" s="191">
        <f>SUM($D$8,$D$10:$D698)/(_xlfn.DAYS(B698,"10-Jun-2020")+1)</f>
        <v>188.65339805825244</v>
      </c>
      <c r="K698" s="217" t="s">
        <v>121</v>
      </c>
      <c r="L698" s="132"/>
      <c r="M698" s="133"/>
    </row>
    <row r="699" spans="2:13" s="126" customFormat="1" ht="16.5" hidden="1" customHeight="1">
      <c r="B699" s="213">
        <v>45022</v>
      </c>
      <c r="C699" s="214" t="s">
        <v>16</v>
      </c>
      <c r="D699" s="214">
        <v>362</v>
      </c>
      <c r="E699" s="214">
        <v>251</v>
      </c>
      <c r="F699" s="214">
        <f t="shared" ref="F699" si="439">D699-E699</f>
        <v>111</v>
      </c>
      <c r="G699" s="214">
        <v>563</v>
      </c>
      <c r="H699" s="215">
        <v>430</v>
      </c>
      <c r="I699" s="216">
        <f t="shared" ref="I699" si="440">G699-H699</f>
        <v>133</v>
      </c>
      <c r="J699" s="191">
        <f>SUM($D$8,$D$10:$D699)/(_xlfn.DAYS(B699,"10-Jun-2020")+1)</f>
        <v>188.82153249272551</v>
      </c>
      <c r="K699" s="217" t="s">
        <v>59</v>
      </c>
      <c r="L699" s="132"/>
      <c r="M699" s="133"/>
    </row>
    <row r="700" spans="2:13" s="126" customFormat="1" ht="16.5" hidden="1" customHeight="1">
      <c r="B700" s="213">
        <v>45023</v>
      </c>
      <c r="C700" s="214" t="s">
        <v>26</v>
      </c>
      <c r="D700" s="214">
        <v>270</v>
      </c>
      <c r="E700" s="214">
        <v>187</v>
      </c>
      <c r="F700" s="214">
        <f t="shared" ref="F700:F702" si="441">D700-E700</f>
        <v>83</v>
      </c>
      <c r="G700" s="214">
        <v>521</v>
      </c>
      <c r="H700" s="215">
        <v>414</v>
      </c>
      <c r="I700" s="216">
        <f t="shared" ref="I700:I702" si="442">G700-H700</f>
        <v>107</v>
      </c>
      <c r="J700" s="191">
        <f>SUM($D$8,$D$10:$D700)/(_xlfn.DAYS(B700,"10-Jun-2020")+1)</f>
        <v>188.90019379844961</v>
      </c>
      <c r="K700" s="217" t="s">
        <v>289</v>
      </c>
      <c r="L700" s="132"/>
      <c r="M700" s="133"/>
    </row>
    <row r="701" spans="2:13" s="126" customFormat="1" ht="16.5" hidden="1" customHeight="1">
      <c r="B701" s="213">
        <v>45024</v>
      </c>
      <c r="C701" s="214" t="s">
        <v>18</v>
      </c>
      <c r="D701" s="214">
        <v>549</v>
      </c>
      <c r="E701" s="214">
        <v>444</v>
      </c>
      <c r="F701" s="214">
        <f t="shared" si="441"/>
        <v>105</v>
      </c>
      <c r="G701" s="214">
        <v>669</v>
      </c>
      <c r="H701" s="215">
        <v>525</v>
      </c>
      <c r="I701" s="216">
        <f t="shared" si="442"/>
        <v>144</v>
      </c>
      <c r="J701" s="191">
        <f>SUM($D$8,$D$10:$D701)/(_xlfn.DAYS(B701,"10-Jun-2020")+1)</f>
        <v>189.24878993223621</v>
      </c>
      <c r="K701" s="217" t="s">
        <v>59</v>
      </c>
      <c r="L701" s="132"/>
      <c r="M701" s="133"/>
    </row>
    <row r="702" spans="2:13" s="126" customFormat="1" ht="16.5" hidden="1" customHeight="1">
      <c r="B702" s="213">
        <v>45025</v>
      </c>
      <c r="C702" s="214" t="s">
        <v>19</v>
      </c>
      <c r="D702" s="214">
        <v>539</v>
      </c>
      <c r="E702" s="214">
        <v>459</v>
      </c>
      <c r="F702" s="214">
        <f t="shared" si="441"/>
        <v>80</v>
      </c>
      <c r="G702" s="214">
        <v>662</v>
      </c>
      <c r="H702" s="215">
        <v>541</v>
      </c>
      <c r="I702" s="216">
        <f t="shared" si="442"/>
        <v>121</v>
      </c>
      <c r="J702" s="191">
        <f>SUM($D$8,$D$10:$D702)/(_xlfn.DAYS(B702,"10-Jun-2020")+1)</f>
        <v>189.58704061895551</v>
      </c>
      <c r="K702" s="217" t="s">
        <v>59</v>
      </c>
      <c r="L702" s="132"/>
      <c r="M702" s="133"/>
    </row>
    <row r="703" spans="2:13" s="126" customFormat="1" ht="16.5" hidden="1" customHeight="1">
      <c r="B703" s="213">
        <v>45026</v>
      </c>
      <c r="C703" s="214" t="s">
        <v>28</v>
      </c>
      <c r="D703" s="214">
        <v>802</v>
      </c>
      <c r="E703" s="214">
        <v>248</v>
      </c>
      <c r="F703" s="214">
        <f t="shared" ref="F703" si="443">D703-E703</f>
        <v>554</v>
      </c>
      <c r="G703" s="214">
        <v>1211</v>
      </c>
      <c r="H703" s="215">
        <v>535</v>
      </c>
      <c r="I703" s="216">
        <f t="shared" ref="I703" si="444">G703-H703</f>
        <v>676</v>
      </c>
      <c r="J703" s="191">
        <f>SUM($D$8,$D$10:$D703)/(_xlfn.DAYS(B703,"10-Jun-2020")+1)</f>
        <v>190.17874396135267</v>
      </c>
      <c r="K703" s="217" t="s">
        <v>59</v>
      </c>
      <c r="L703" s="132"/>
      <c r="M703" s="133"/>
    </row>
    <row r="704" spans="2:13" s="126" customFormat="1" ht="16.5" hidden="1" customHeight="1">
      <c r="B704" s="213">
        <v>45027</v>
      </c>
      <c r="C704" s="214" t="s">
        <v>29</v>
      </c>
      <c r="D704" s="214">
        <v>428</v>
      </c>
      <c r="E704" s="214">
        <v>289</v>
      </c>
      <c r="F704" s="214">
        <f t="shared" ref="F704" si="445">D704-E704</f>
        <v>139</v>
      </c>
      <c r="G704" s="214">
        <v>754</v>
      </c>
      <c r="H704" s="215">
        <v>590</v>
      </c>
      <c r="I704" s="216">
        <f t="shared" ref="I704" si="446">G704-H704</f>
        <v>164</v>
      </c>
      <c r="J704" s="191">
        <f>SUM($D$8,$D$10:$D704)/(_xlfn.DAYS(B704,"10-Jun-2020")+1)</f>
        <v>190.40830115830116</v>
      </c>
      <c r="K704" s="217" t="s">
        <v>59</v>
      </c>
      <c r="L704" s="132"/>
      <c r="M704" s="133"/>
    </row>
    <row r="705" spans="2:13" s="126" customFormat="1" ht="16.5" hidden="1" customHeight="1">
      <c r="B705" s="213">
        <v>45028</v>
      </c>
      <c r="C705" s="214" t="s">
        <v>15</v>
      </c>
      <c r="D705" s="214">
        <v>422</v>
      </c>
      <c r="E705" s="214">
        <v>299</v>
      </c>
      <c r="F705" s="214">
        <f t="shared" ref="F705" si="447">D705-E705</f>
        <v>123</v>
      </c>
      <c r="G705" s="214">
        <v>720</v>
      </c>
      <c r="H705" s="215">
        <v>579</v>
      </c>
      <c r="I705" s="216">
        <f t="shared" ref="I705" si="448">G705-H705</f>
        <v>141</v>
      </c>
      <c r="J705" s="191">
        <f>SUM($D$8,$D$10:$D705)/(_xlfn.DAYS(B705,"10-Jun-2020")+1)</f>
        <v>190.63162970106075</v>
      </c>
      <c r="K705" s="217" t="s">
        <v>290</v>
      </c>
      <c r="L705" s="132"/>
      <c r="M705" s="133"/>
    </row>
    <row r="706" spans="2:13" s="126" customFormat="1" ht="33" hidden="1" customHeight="1">
      <c r="B706" s="213">
        <v>45029</v>
      </c>
      <c r="C706" s="214" t="s">
        <v>16</v>
      </c>
      <c r="D706" s="214">
        <v>387</v>
      </c>
      <c r="E706" s="214">
        <v>280</v>
      </c>
      <c r="F706" s="214">
        <f t="shared" ref="F706" si="449">D706-E706</f>
        <v>107</v>
      </c>
      <c r="G706" s="214">
        <v>727</v>
      </c>
      <c r="H706" s="215">
        <v>605</v>
      </c>
      <c r="I706" s="216">
        <f t="shared" ref="I706" si="450">G706-H706</f>
        <v>122</v>
      </c>
      <c r="J706" s="191">
        <f>SUM($D$8,$D$10:$D706)/(_xlfn.DAYS(B706,"10-Jun-2020")+1)</f>
        <v>190.82080924855492</v>
      </c>
      <c r="K706" s="217" t="s">
        <v>293</v>
      </c>
      <c r="L706" s="132"/>
      <c r="M706" s="133"/>
    </row>
    <row r="707" spans="2:13" s="126" customFormat="1" ht="16.5" hidden="1" customHeight="1">
      <c r="B707" s="213">
        <v>45030</v>
      </c>
      <c r="C707" s="214" t="s">
        <v>26</v>
      </c>
      <c r="D707" s="214">
        <v>397</v>
      </c>
      <c r="E707" s="214">
        <v>277</v>
      </c>
      <c r="F707" s="214">
        <f t="shared" ref="F707:F709" si="451">D707-E707</f>
        <v>120</v>
      </c>
      <c r="G707" s="214">
        <v>759</v>
      </c>
      <c r="H707" s="215">
        <v>612</v>
      </c>
      <c r="I707" s="216">
        <f t="shared" ref="I707:I709" si="452">G707-H707</f>
        <v>147</v>
      </c>
      <c r="J707" s="191">
        <f>SUM($D$8,$D$10:$D707)/(_xlfn.DAYS(B707,"10-Jun-2020")+1)</f>
        <v>191.01924927815207</v>
      </c>
      <c r="K707" s="217" t="s">
        <v>294</v>
      </c>
      <c r="L707" s="132"/>
      <c r="M707" s="133"/>
    </row>
    <row r="708" spans="2:13" s="126" customFormat="1" ht="16.5" hidden="1" customHeight="1">
      <c r="B708" s="213">
        <v>45031</v>
      </c>
      <c r="C708" s="214" t="s">
        <v>18</v>
      </c>
      <c r="D708" s="214">
        <v>148</v>
      </c>
      <c r="E708" s="214">
        <v>67</v>
      </c>
      <c r="F708" s="214">
        <f t="shared" si="451"/>
        <v>81</v>
      </c>
      <c r="G708" s="214">
        <v>192</v>
      </c>
      <c r="H708" s="215">
        <v>98</v>
      </c>
      <c r="I708" s="216">
        <f t="shared" si="452"/>
        <v>94</v>
      </c>
      <c r="J708" s="191">
        <f>SUM($D$8,$D$10:$D708)/(_xlfn.DAYS(B708,"10-Jun-2020")+1)</f>
        <v>190.97788461538462</v>
      </c>
      <c r="K708" s="217" t="s">
        <v>295</v>
      </c>
      <c r="L708" s="132"/>
      <c r="M708" s="133"/>
    </row>
    <row r="709" spans="2:13" s="126" customFormat="1" ht="16.5" hidden="1" customHeight="1">
      <c r="B709" s="213">
        <v>45032</v>
      </c>
      <c r="C709" s="214" t="s">
        <v>19</v>
      </c>
      <c r="D709" s="214">
        <v>129</v>
      </c>
      <c r="E709" s="214">
        <v>62</v>
      </c>
      <c r="F709" s="214">
        <f t="shared" si="451"/>
        <v>67</v>
      </c>
      <c r="G709" s="214">
        <v>218</v>
      </c>
      <c r="H709" s="215">
        <v>132</v>
      </c>
      <c r="I709" s="216">
        <f t="shared" si="452"/>
        <v>86</v>
      </c>
      <c r="J709" s="191">
        <f>SUM($D$8,$D$10:$D709)/(_xlfn.DAYS(B709,"10-Jun-2020")+1)</f>
        <v>190.91834774255523</v>
      </c>
      <c r="K709" s="217" t="s">
        <v>295</v>
      </c>
      <c r="L709" s="132"/>
      <c r="M709" s="133"/>
    </row>
    <row r="710" spans="2:13" s="126" customFormat="1" ht="16.5" hidden="1" customHeight="1">
      <c r="B710" s="213">
        <v>45033</v>
      </c>
      <c r="C710" s="214" t="s">
        <v>28</v>
      </c>
      <c r="D710" s="214">
        <v>348</v>
      </c>
      <c r="E710" s="214">
        <v>241</v>
      </c>
      <c r="F710" s="214">
        <f t="shared" ref="F710" si="453">D710-E710</f>
        <v>107</v>
      </c>
      <c r="G710" s="214">
        <v>629</v>
      </c>
      <c r="H710" s="215">
        <v>488</v>
      </c>
      <c r="I710" s="216">
        <f t="shared" ref="I710" si="454">G710-H710</f>
        <v>141</v>
      </c>
      <c r="J710" s="191">
        <f>SUM($D$8,$D$10:$D710)/(_xlfn.DAYS(B710,"10-Jun-2020")+1)</f>
        <v>191.06909788867563</v>
      </c>
      <c r="K710" s="217" t="s">
        <v>59</v>
      </c>
      <c r="L710" s="132"/>
      <c r="M710" s="133"/>
    </row>
    <row r="711" spans="2:13" s="126" customFormat="1" ht="16.5" hidden="1" customHeight="1">
      <c r="B711" s="213">
        <v>45034</v>
      </c>
      <c r="C711" s="214" t="s">
        <v>29</v>
      </c>
      <c r="D711" s="214">
        <v>355</v>
      </c>
      <c r="E711" s="214">
        <v>275</v>
      </c>
      <c r="F711" s="214">
        <f t="shared" ref="F711" si="455">D711-E711</f>
        <v>80</v>
      </c>
      <c r="G711" s="214">
        <v>694</v>
      </c>
      <c r="H711" s="215">
        <v>570</v>
      </c>
      <c r="I711" s="216">
        <f t="shared" ref="I711" si="456">G711-H711</f>
        <v>124</v>
      </c>
      <c r="J711" s="191">
        <f>SUM($D$8,$D$10:$D711)/(_xlfn.DAYS(B711,"10-Jun-2020")+1)</f>
        <v>191.22627037392138</v>
      </c>
      <c r="K711" s="217" t="s">
        <v>59</v>
      </c>
      <c r="L711" s="132"/>
      <c r="M711" s="133"/>
    </row>
    <row r="712" spans="2:13" s="126" customFormat="1" ht="33" hidden="1" customHeight="1">
      <c r="B712" s="213">
        <v>45035</v>
      </c>
      <c r="C712" s="214" t="s">
        <v>15</v>
      </c>
      <c r="D712" s="214">
        <v>336</v>
      </c>
      <c r="E712" s="214">
        <v>251</v>
      </c>
      <c r="F712" s="214">
        <f t="shared" ref="F712" si="457">D712-E712</f>
        <v>85</v>
      </c>
      <c r="G712" s="214">
        <v>780</v>
      </c>
      <c r="H712" s="215">
        <v>653</v>
      </c>
      <c r="I712" s="216">
        <f t="shared" ref="I712" si="458">G712-H712</f>
        <v>127</v>
      </c>
      <c r="J712" s="191">
        <f>SUM($D$8,$D$10:$D712)/(_xlfn.DAYS(B712,"10-Jun-2020")+1)</f>
        <v>191.36494252873564</v>
      </c>
      <c r="K712" s="217" t="s">
        <v>296</v>
      </c>
      <c r="L712" s="132"/>
      <c r="M712" s="133"/>
    </row>
    <row r="713" spans="2:13" s="126" customFormat="1" ht="16.5" hidden="1" customHeight="1">
      <c r="B713" s="213">
        <v>45036</v>
      </c>
      <c r="C713" s="214" t="s">
        <v>16</v>
      </c>
      <c r="D713" s="214">
        <v>446</v>
      </c>
      <c r="E713" s="214">
        <v>319</v>
      </c>
      <c r="F713" s="214">
        <f t="shared" ref="F713" si="459">D713-E713</f>
        <v>127</v>
      </c>
      <c r="G713" s="214">
        <v>932</v>
      </c>
      <c r="H713" s="215">
        <v>768</v>
      </c>
      <c r="I713" s="216">
        <f t="shared" ref="I713" si="460">G713-H713</f>
        <v>164</v>
      </c>
      <c r="J713" s="191">
        <f>SUM($D$8,$D$10:$D713)/(_xlfn.DAYS(B713,"10-Jun-2020")+1)</f>
        <v>191.60861244019139</v>
      </c>
      <c r="K713" s="217" t="s">
        <v>297</v>
      </c>
      <c r="L713" s="132"/>
      <c r="M713" s="133"/>
    </row>
    <row r="714" spans="2:13" s="126" customFormat="1" ht="16.5" hidden="1" customHeight="1">
      <c r="B714" s="213">
        <v>45037</v>
      </c>
      <c r="C714" s="214" t="s">
        <v>26</v>
      </c>
      <c r="D714" s="214">
        <v>347</v>
      </c>
      <c r="E714" s="214">
        <v>252</v>
      </c>
      <c r="F714" s="214">
        <f t="shared" ref="F714:F716" si="461">D714-E714</f>
        <v>95</v>
      </c>
      <c r="G714" s="214">
        <v>560</v>
      </c>
      <c r="H714" s="215">
        <v>456</v>
      </c>
      <c r="I714" s="216">
        <f t="shared" ref="I714:I716" si="462">G714-H714</f>
        <v>104</v>
      </c>
      <c r="J714" s="191">
        <f>SUM($D$8,$D$10:$D714)/(_xlfn.DAYS(B714,"10-Jun-2020")+1)</f>
        <v>191.75717017208413</v>
      </c>
      <c r="K714" s="217" t="s">
        <v>59</v>
      </c>
      <c r="L714" s="132"/>
      <c r="M714" s="133"/>
    </row>
    <row r="715" spans="2:13" s="126" customFormat="1" ht="16.5" hidden="1" customHeight="1">
      <c r="B715" s="213">
        <v>45038</v>
      </c>
      <c r="C715" s="214" t="s">
        <v>18</v>
      </c>
      <c r="D715" s="214">
        <v>123</v>
      </c>
      <c r="E715" s="214">
        <v>69</v>
      </c>
      <c r="F715" s="214">
        <f t="shared" si="461"/>
        <v>54</v>
      </c>
      <c r="G715" s="214">
        <v>168</v>
      </c>
      <c r="H715" s="215">
        <v>101</v>
      </c>
      <c r="I715" s="216">
        <f t="shared" si="462"/>
        <v>67</v>
      </c>
      <c r="J715" s="191">
        <f>SUM($D$8,$D$10:$D715)/(_xlfn.DAYS(B715,"10-Jun-2020")+1)</f>
        <v>191.69149952244507</v>
      </c>
      <c r="K715" s="217" t="s">
        <v>298</v>
      </c>
      <c r="L715" s="132"/>
      <c r="M715" s="133"/>
    </row>
    <row r="716" spans="2:13" s="126" customFormat="1" ht="16.5" hidden="1" customHeight="1">
      <c r="B716" s="213">
        <v>45039</v>
      </c>
      <c r="C716" s="214" t="s">
        <v>19</v>
      </c>
      <c r="D716" s="214">
        <v>94</v>
      </c>
      <c r="E716" s="214">
        <v>49</v>
      </c>
      <c r="F716" s="214">
        <f t="shared" si="461"/>
        <v>45</v>
      </c>
      <c r="G716" s="214">
        <v>147</v>
      </c>
      <c r="H716" s="215">
        <v>96</v>
      </c>
      <c r="I716" s="216">
        <f t="shared" si="462"/>
        <v>51</v>
      </c>
      <c r="J716" s="191">
        <f>SUM($D$8,$D$10:$D716)/(_xlfn.DAYS(B716,"10-Jun-2020")+1)</f>
        <v>191.59828244274809</v>
      </c>
      <c r="K716" s="217" t="s">
        <v>298</v>
      </c>
      <c r="L716" s="132"/>
      <c r="M716" s="133"/>
    </row>
    <row r="717" spans="2:13" s="126" customFormat="1" ht="16.5" hidden="1" customHeight="1">
      <c r="B717" s="213">
        <v>45040</v>
      </c>
      <c r="C717" s="214" t="s">
        <v>28</v>
      </c>
      <c r="D717" s="214">
        <v>383</v>
      </c>
      <c r="E717" s="214">
        <v>281</v>
      </c>
      <c r="F717" s="214">
        <f t="shared" ref="F717" si="463">D717-E717</f>
        <v>102</v>
      </c>
      <c r="G717" s="214">
        <v>711</v>
      </c>
      <c r="H717" s="215">
        <v>587</v>
      </c>
      <c r="I717" s="216">
        <f t="shared" ref="I717" si="464">G717-H717</f>
        <v>124</v>
      </c>
      <c r="J717" s="191">
        <f>SUM($D$8,$D$10:$D717)/(_xlfn.DAYS(B717,"10-Jun-2020")+1)</f>
        <v>191.7807435653003</v>
      </c>
      <c r="K717" s="217" t="s">
        <v>299</v>
      </c>
      <c r="L717" s="132"/>
      <c r="M717" s="133"/>
    </row>
    <row r="718" spans="2:13" s="126" customFormat="1" ht="16.5" hidden="1" customHeight="1">
      <c r="B718" s="213">
        <v>45041</v>
      </c>
      <c r="C718" s="214" t="s">
        <v>29</v>
      </c>
      <c r="D718" s="214">
        <v>399</v>
      </c>
      <c r="E718" s="214">
        <v>297</v>
      </c>
      <c r="F718" s="214">
        <f t="shared" ref="F718" si="465">D718-E718</f>
        <v>102</v>
      </c>
      <c r="G718" s="214">
        <v>814</v>
      </c>
      <c r="H718" s="215">
        <v>690</v>
      </c>
      <c r="I718" s="216">
        <f t="shared" ref="I718" si="466">G718-H718</f>
        <v>124</v>
      </c>
      <c r="J718" s="191">
        <f>SUM($D$8,$D$10:$D718)/(_xlfn.DAYS(B718,"10-Jun-2020")+1)</f>
        <v>191.97809523809525</v>
      </c>
      <c r="K718" s="217" t="s">
        <v>300</v>
      </c>
      <c r="L718" s="132"/>
      <c r="M718" s="133"/>
    </row>
    <row r="719" spans="2:13" s="126" customFormat="1" ht="33" hidden="1" customHeight="1">
      <c r="B719" s="213">
        <v>45042</v>
      </c>
      <c r="C719" s="214" t="s">
        <v>15</v>
      </c>
      <c r="D719" s="214">
        <v>391</v>
      </c>
      <c r="E719" s="214">
        <v>305</v>
      </c>
      <c r="F719" s="214">
        <f t="shared" ref="F719" si="467">D719-E719</f>
        <v>86</v>
      </c>
      <c r="G719" s="214">
        <v>738</v>
      </c>
      <c r="H719" s="215">
        <v>625</v>
      </c>
      <c r="I719" s="216">
        <f t="shared" ref="I719" si="468">G719-H719</f>
        <v>113</v>
      </c>
      <c r="J719" s="191">
        <f>SUM($D$8,$D$10:$D719)/(_xlfn.DAYS(B719,"10-Jun-2020")+1)</f>
        <v>192.1674595623216</v>
      </c>
      <c r="K719" s="217" t="s">
        <v>301</v>
      </c>
      <c r="L719" s="132"/>
      <c r="M719" s="133"/>
    </row>
    <row r="720" spans="2:13" s="126" customFormat="1" ht="16.5" hidden="1" customHeight="1">
      <c r="B720" s="213">
        <v>45043</v>
      </c>
      <c r="C720" s="214" t="s">
        <v>16</v>
      </c>
      <c r="D720" s="218">
        <v>407</v>
      </c>
      <c r="E720" s="218">
        <v>299</v>
      </c>
      <c r="F720" s="218">
        <f t="shared" ref="F720" si="469">D720-E720</f>
        <v>108</v>
      </c>
      <c r="G720" s="218">
        <v>680</v>
      </c>
      <c r="H720" s="218">
        <v>554</v>
      </c>
      <c r="I720" s="219">
        <f t="shared" ref="I720" si="470">G720-H720</f>
        <v>126</v>
      </c>
      <c r="J720" s="191">
        <f>SUM($D$8,$D$10:$D720)/(_xlfn.DAYS(B720,"10-Jun-2020")+1)</f>
        <v>192.37167300380227</v>
      </c>
      <c r="K720" s="217" t="s">
        <v>302</v>
      </c>
      <c r="L720" s="132"/>
      <c r="M720" s="133"/>
    </row>
    <row r="721" spans="2:13" s="126" customFormat="1" ht="16.5" hidden="1" customHeight="1">
      <c r="B721" s="213">
        <v>45044</v>
      </c>
      <c r="C721" s="214" t="s">
        <v>26</v>
      </c>
      <c r="D721" s="218">
        <v>404</v>
      </c>
      <c r="E721" s="218">
        <v>244</v>
      </c>
      <c r="F721" s="218">
        <f t="shared" ref="F721:F723" si="471">D721-E721</f>
        <v>160</v>
      </c>
      <c r="G721" s="218">
        <v>788</v>
      </c>
      <c r="H721" s="218">
        <v>612</v>
      </c>
      <c r="I721" s="219">
        <f t="shared" ref="I721:I723" si="472">G721-H721</f>
        <v>176</v>
      </c>
      <c r="J721" s="191">
        <f>SUM($D$8,$D$10:$D721)/(_xlfn.DAYS(B721,"10-Jun-2020")+1)</f>
        <v>192.57264957264957</v>
      </c>
      <c r="K721" s="217" t="s">
        <v>303</v>
      </c>
      <c r="L721" s="132"/>
      <c r="M721" s="133"/>
    </row>
    <row r="722" spans="2:13" s="126" customFormat="1" ht="16.5" hidden="1" customHeight="1">
      <c r="B722" s="213">
        <v>45045</v>
      </c>
      <c r="C722" s="214" t="s">
        <v>18</v>
      </c>
      <c r="D722" s="218">
        <v>1031</v>
      </c>
      <c r="E722" s="218">
        <v>77</v>
      </c>
      <c r="F722" s="218">
        <f t="shared" si="471"/>
        <v>954</v>
      </c>
      <c r="G722" s="218">
        <v>1195</v>
      </c>
      <c r="H722" s="218">
        <v>554</v>
      </c>
      <c r="I722" s="219">
        <f t="shared" si="472"/>
        <v>641</v>
      </c>
      <c r="J722" s="191">
        <f>SUM($D$8,$D$10:$D722)/(_xlfn.DAYS(B722,"10-Jun-2020")+1)</f>
        <v>193.36812144212524</v>
      </c>
      <c r="K722" s="217" t="s">
        <v>59</v>
      </c>
      <c r="L722" s="132"/>
      <c r="M722" s="133"/>
    </row>
    <row r="723" spans="2:13" s="126" customFormat="1" ht="16.5" hidden="1" customHeight="1">
      <c r="B723" s="213">
        <v>45046</v>
      </c>
      <c r="C723" s="214" t="s">
        <v>19</v>
      </c>
      <c r="D723" s="218">
        <v>685</v>
      </c>
      <c r="E723" s="218">
        <v>55</v>
      </c>
      <c r="F723" s="218">
        <f t="shared" si="471"/>
        <v>630</v>
      </c>
      <c r="G723" s="218">
        <v>941</v>
      </c>
      <c r="H723" s="218">
        <v>118</v>
      </c>
      <c r="I723" s="219">
        <f t="shared" si="472"/>
        <v>823</v>
      </c>
      <c r="J723" s="191">
        <f>SUM($D$8,$D$10:$D723)/(_xlfn.DAYS(B723,"10-Jun-2020")+1)</f>
        <v>193.83412322274881</v>
      </c>
      <c r="K723" s="217" t="s">
        <v>59</v>
      </c>
      <c r="L723" s="132"/>
      <c r="M723" s="133"/>
    </row>
    <row r="724" spans="2:13" s="126" customFormat="1" ht="33" hidden="1" customHeight="1">
      <c r="B724" s="213">
        <v>45047</v>
      </c>
      <c r="C724" s="214" t="s">
        <v>28</v>
      </c>
      <c r="D724" s="218">
        <v>1100</v>
      </c>
      <c r="E724" s="218">
        <v>115</v>
      </c>
      <c r="F724" s="218">
        <f t="shared" ref="F724" si="473">D724-E724</f>
        <v>985</v>
      </c>
      <c r="G724" s="218">
        <v>1354</v>
      </c>
      <c r="H724" s="218">
        <v>211</v>
      </c>
      <c r="I724" s="219">
        <f t="shared" ref="I724" si="474">G724-H724</f>
        <v>1143</v>
      </c>
      <c r="J724" s="191">
        <f>SUM($D$8,$D$10:$D724)/(_xlfn.DAYS(B724,"10-Jun-2020")+1)</f>
        <v>194.69223484848484</v>
      </c>
      <c r="K724" s="217" t="s">
        <v>304</v>
      </c>
      <c r="L724" s="132"/>
      <c r="M724" s="133"/>
    </row>
    <row r="725" spans="2:13" s="126" customFormat="1" ht="16.5" hidden="1" customHeight="1">
      <c r="B725" s="213">
        <v>45048</v>
      </c>
      <c r="C725" s="214" t="s">
        <v>29</v>
      </c>
      <c r="D725" s="218">
        <v>1721</v>
      </c>
      <c r="E725" s="218">
        <v>308</v>
      </c>
      <c r="F725" s="218">
        <f t="shared" ref="F725" si="475">D725-E725</f>
        <v>1413</v>
      </c>
      <c r="G725" s="218">
        <v>2334</v>
      </c>
      <c r="H725" s="218">
        <v>569</v>
      </c>
      <c r="I725" s="219">
        <f t="shared" ref="I725" si="476">G725-H725</f>
        <v>1765</v>
      </c>
      <c r="J725" s="191">
        <f>SUM($D$8,$D$10:$D725)/(_xlfn.DAYS(B725,"10-Jun-2020")+1)</f>
        <v>196.13623462630085</v>
      </c>
      <c r="K725" s="217" t="s">
        <v>306</v>
      </c>
      <c r="L725" s="132"/>
      <c r="M725" s="133"/>
    </row>
    <row r="726" spans="2:13" s="126" customFormat="1" ht="66" hidden="1" customHeight="1">
      <c r="B726" s="213">
        <v>45049</v>
      </c>
      <c r="C726" s="214" t="s">
        <v>15</v>
      </c>
      <c r="D726" s="218">
        <v>1866</v>
      </c>
      <c r="E726" s="218">
        <v>343</v>
      </c>
      <c r="F726" s="218">
        <f t="shared" ref="F726" si="477">D726-E726</f>
        <v>1523</v>
      </c>
      <c r="G726" s="218">
        <v>2547</v>
      </c>
      <c r="H726" s="218">
        <v>623</v>
      </c>
      <c r="I726" s="219">
        <f t="shared" ref="I726" si="478">G726-H726</f>
        <v>1924</v>
      </c>
      <c r="J726" s="191">
        <f>SUM($D$8,$D$10:$D726)/(_xlfn.DAYS(B726,"10-Jun-2020")+1)</f>
        <v>197.71455576559546</v>
      </c>
      <c r="K726" s="217" t="s">
        <v>307</v>
      </c>
      <c r="L726" s="132"/>
      <c r="M726" s="133"/>
    </row>
    <row r="727" spans="2:13" s="126" customFormat="1" ht="33" hidden="1" customHeight="1">
      <c r="B727" s="213">
        <v>45050</v>
      </c>
      <c r="C727" s="214" t="s">
        <v>16</v>
      </c>
      <c r="D727" s="218">
        <v>1953</v>
      </c>
      <c r="E727" s="218">
        <v>350</v>
      </c>
      <c r="F727" s="218">
        <f t="shared" ref="F727" si="479">D727-E727</f>
        <v>1603</v>
      </c>
      <c r="G727" s="218">
        <v>2605</v>
      </c>
      <c r="H727" s="218">
        <v>691</v>
      </c>
      <c r="I727" s="219">
        <f t="shared" ref="I727" si="480">G727-H727</f>
        <v>1914</v>
      </c>
      <c r="J727" s="191">
        <f>SUM($D$8,$D$10:$D727)/(_xlfn.DAYS(B727,"10-Jun-2020")+1)</f>
        <v>199.37204910292729</v>
      </c>
      <c r="K727" s="217" t="s">
        <v>308</v>
      </c>
      <c r="L727" s="132"/>
      <c r="M727" s="133"/>
    </row>
    <row r="728" spans="2:13" s="126" customFormat="1" ht="16.5" hidden="1" customHeight="1">
      <c r="B728" s="213">
        <v>45051</v>
      </c>
      <c r="C728" s="214" t="s">
        <v>26</v>
      </c>
      <c r="D728" s="218">
        <v>1754</v>
      </c>
      <c r="E728" s="218">
        <v>221</v>
      </c>
      <c r="F728" s="218">
        <f t="shared" ref="F728:F730" si="481">D728-E728</f>
        <v>1533</v>
      </c>
      <c r="G728" s="218">
        <v>2175</v>
      </c>
      <c r="H728" s="218">
        <v>377</v>
      </c>
      <c r="I728" s="219">
        <f t="shared" ref="I728:I730" si="482">G728-H728</f>
        <v>1798</v>
      </c>
      <c r="J728" s="191">
        <f>SUM($D$8,$D$10:$D728)/(_xlfn.DAYS(B728,"10-Jun-2020")+1)</f>
        <v>200.83867924528303</v>
      </c>
      <c r="K728" s="217" t="s">
        <v>309</v>
      </c>
      <c r="L728" s="132"/>
      <c r="M728" s="133"/>
    </row>
    <row r="729" spans="2:13" s="126" customFormat="1" ht="16.5" hidden="1" customHeight="1">
      <c r="B729" s="213">
        <v>45052</v>
      </c>
      <c r="C729" s="214" t="s">
        <v>18</v>
      </c>
      <c r="D729" s="218">
        <v>1469</v>
      </c>
      <c r="E729" s="218">
        <v>118</v>
      </c>
      <c r="F729" s="218">
        <f t="shared" si="481"/>
        <v>1351</v>
      </c>
      <c r="G729" s="218">
        <v>1751</v>
      </c>
      <c r="H729" s="218">
        <v>205</v>
      </c>
      <c r="I729" s="219">
        <f t="shared" si="482"/>
        <v>1546</v>
      </c>
      <c r="J729" s="191">
        <f>SUM($D$8,$D$10:$D729)/(_xlfn.DAYS(B729,"10-Jun-2020")+1)</f>
        <v>202.0339302544769</v>
      </c>
      <c r="K729" s="217" t="s">
        <v>309</v>
      </c>
      <c r="L729" s="132"/>
      <c r="M729" s="133"/>
    </row>
    <row r="730" spans="2:13" s="126" customFormat="1" ht="16.5" hidden="1" customHeight="1">
      <c r="B730" s="213">
        <v>45053</v>
      </c>
      <c r="C730" s="214" t="s">
        <v>19</v>
      </c>
      <c r="D730" s="218">
        <v>1421</v>
      </c>
      <c r="E730" s="218">
        <v>45</v>
      </c>
      <c r="F730" s="218">
        <f t="shared" si="481"/>
        <v>1376</v>
      </c>
      <c r="G730" s="218">
        <v>1751</v>
      </c>
      <c r="H730" s="218">
        <v>78</v>
      </c>
      <c r="I730" s="219">
        <f t="shared" si="482"/>
        <v>1673</v>
      </c>
      <c r="J730" s="191">
        <f>SUM($D$8,$D$10:$D730)/(_xlfn.DAYS(B730,"10-Jun-2020")+1)</f>
        <v>203.18173258003768</v>
      </c>
      <c r="K730" s="217" t="s">
        <v>310</v>
      </c>
      <c r="L730" s="132"/>
      <c r="M730" s="133"/>
    </row>
    <row r="731" spans="2:13" s="126" customFormat="1" ht="33" hidden="1" customHeight="1">
      <c r="B731" s="213">
        <v>45054</v>
      </c>
      <c r="C731" s="214" t="s">
        <v>28</v>
      </c>
      <c r="D731" s="218">
        <v>1630</v>
      </c>
      <c r="E731" s="218">
        <v>273</v>
      </c>
      <c r="F731" s="218">
        <f t="shared" ref="F731" si="483">D731-E731</f>
        <v>1357</v>
      </c>
      <c r="G731" s="218">
        <v>2360</v>
      </c>
      <c r="H731" s="218">
        <v>719</v>
      </c>
      <c r="I731" s="219">
        <f t="shared" ref="I731" si="484">G731-H731</f>
        <v>1641</v>
      </c>
      <c r="J731" s="191">
        <f>SUM($D$8,$D$10:$D731)/(_xlfn.DAYS(B731,"10-Jun-2020")+1)</f>
        <v>204.52398871119473</v>
      </c>
      <c r="K731" s="217" t="s">
        <v>311</v>
      </c>
      <c r="L731" s="132"/>
      <c r="M731" s="133"/>
    </row>
    <row r="732" spans="2:13" s="126" customFormat="1" ht="16.5" hidden="1" customHeight="1">
      <c r="B732" s="213">
        <v>45055</v>
      </c>
      <c r="C732" s="214" t="s">
        <v>29</v>
      </c>
      <c r="D732" s="218">
        <v>1693</v>
      </c>
      <c r="E732" s="218">
        <v>313</v>
      </c>
      <c r="F732" s="218">
        <f t="shared" ref="F732" si="485">D732-E732</f>
        <v>1380</v>
      </c>
      <c r="G732" s="218">
        <v>2225</v>
      </c>
      <c r="H732" s="218">
        <v>597</v>
      </c>
      <c r="I732" s="219">
        <f t="shared" ref="I732" si="486">G732-H732</f>
        <v>1628</v>
      </c>
      <c r="J732" s="191">
        <f>SUM($D$8,$D$10:$D732)/(_xlfn.DAYS(B732,"10-Jun-2020")+1)</f>
        <v>205.92293233082708</v>
      </c>
      <c r="K732" s="217" t="s">
        <v>312</v>
      </c>
      <c r="L732" s="132"/>
      <c r="M732" s="133"/>
    </row>
    <row r="733" spans="2:13" s="126" customFormat="1" ht="16.5" hidden="1" customHeight="1">
      <c r="B733" s="213">
        <v>45056</v>
      </c>
      <c r="C733" s="214" t="s">
        <v>15</v>
      </c>
      <c r="D733" s="218">
        <v>1646</v>
      </c>
      <c r="E733" s="218">
        <v>257</v>
      </c>
      <c r="F733" s="218">
        <f t="shared" ref="F733" si="487">D733-E733</f>
        <v>1389</v>
      </c>
      <c r="G733" s="218">
        <v>2226</v>
      </c>
      <c r="H733" s="218">
        <v>595</v>
      </c>
      <c r="I733" s="219">
        <f t="shared" ref="I733" si="488">G733-H733</f>
        <v>1631</v>
      </c>
      <c r="J733" s="191">
        <f>SUM($D$8,$D$10:$D733)/(_xlfn.DAYS(B733,"10-Jun-2020")+1)</f>
        <v>207.27511737089202</v>
      </c>
      <c r="K733" s="217" t="s">
        <v>59</v>
      </c>
      <c r="L733" s="132"/>
      <c r="M733" s="133"/>
    </row>
    <row r="734" spans="2:13" s="126" customFormat="1" ht="33" hidden="1" customHeight="1">
      <c r="B734" s="213">
        <v>45057</v>
      </c>
      <c r="C734" s="214" t="s">
        <v>16</v>
      </c>
      <c r="D734" s="218">
        <v>1616</v>
      </c>
      <c r="E734" s="218">
        <v>270</v>
      </c>
      <c r="F734" s="218">
        <f t="shared" ref="F734" si="489">D734-E734</f>
        <v>1346</v>
      </c>
      <c r="G734" s="218">
        <v>2204</v>
      </c>
      <c r="H734" s="218">
        <v>639</v>
      </c>
      <c r="I734" s="219">
        <f t="shared" ref="I734" si="490">G734-H734</f>
        <v>1565</v>
      </c>
      <c r="J734" s="191">
        <f>SUM($D$8,$D$10:$D734)/(_xlfn.DAYS(B734,"10-Jun-2020")+1)</f>
        <v>208.59662288930582</v>
      </c>
      <c r="K734" s="217" t="s">
        <v>313</v>
      </c>
      <c r="L734" s="132"/>
      <c r="M734" s="133"/>
    </row>
    <row r="735" spans="2:13" s="126" customFormat="1" ht="16.5" hidden="1" customHeight="1">
      <c r="B735" s="213">
        <v>45058</v>
      </c>
      <c r="C735" s="214" t="s">
        <v>26</v>
      </c>
      <c r="D735" s="218">
        <v>366</v>
      </c>
      <c r="E735" s="218">
        <v>243</v>
      </c>
      <c r="F735" s="218">
        <f t="shared" ref="F735:F737" si="491">D735-E735</f>
        <v>123</v>
      </c>
      <c r="G735" s="218">
        <v>641</v>
      </c>
      <c r="H735" s="218">
        <v>487</v>
      </c>
      <c r="I735" s="219">
        <f t="shared" ref="I735:I737" si="492">G735-H735</f>
        <v>154</v>
      </c>
      <c r="J735" s="191">
        <f>SUM($D$8,$D$10:$D735)/(_xlfn.DAYS(B735,"10-Jun-2020")+1)</f>
        <v>208.74414245548266</v>
      </c>
      <c r="K735" s="217" t="s">
        <v>316</v>
      </c>
      <c r="L735" s="132"/>
      <c r="M735" s="133"/>
    </row>
    <row r="736" spans="2:13" s="126" customFormat="1" ht="16.5" hidden="1" customHeight="1">
      <c r="B736" s="213">
        <v>45059</v>
      </c>
      <c r="C736" s="214" t="s">
        <v>18</v>
      </c>
      <c r="D736" s="218">
        <v>158</v>
      </c>
      <c r="E736" s="218">
        <v>74</v>
      </c>
      <c r="F736" s="218">
        <f t="shared" si="491"/>
        <v>84</v>
      </c>
      <c r="G736" s="218">
        <v>259</v>
      </c>
      <c r="H736" s="218">
        <v>156</v>
      </c>
      <c r="I736" s="219">
        <f t="shared" si="492"/>
        <v>103</v>
      </c>
      <c r="J736" s="191">
        <f>SUM($D$8,$D$10:$D736)/(_xlfn.DAYS(B736,"10-Jun-2020")+1)</f>
        <v>208.69662921348313</v>
      </c>
      <c r="K736" s="217" t="s">
        <v>314</v>
      </c>
      <c r="L736" s="132"/>
      <c r="M736" s="133"/>
    </row>
    <row r="737" spans="2:13" s="126" customFormat="1" ht="16.5" hidden="1" customHeight="1">
      <c r="B737" s="213">
        <v>45060</v>
      </c>
      <c r="C737" s="214" t="s">
        <v>19</v>
      </c>
      <c r="D737" s="218">
        <v>119</v>
      </c>
      <c r="E737" s="218">
        <v>43</v>
      </c>
      <c r="F737" s="218">
        <f t="shared" si="491"/>
        <v>76</v>
      </c>
      <c r="G737" s="218">
        <v>155</v>
      </c>
      <c r="H737" s="218">
        <v>69</v>
      </c>
      <c r="I737" s="219">
        <f t="shared" si="492"/>
        <v>86</v>
      </c>
      <c r="J737" s="191">
        <f>SUM($D$8,$D$10:$D737)/(_xlfn.DAYS(B737,"10-Jun-2020")+1)</f>
        <v>208.61272217025257</v>
      </c>
      <c r="K737" s="217" t="s">
        <v>315</v>
      </c>
      <c r="L737" s="132"/>
      <c r="M737" s="133"/>
    </row>
    <row r="738" spans="2:13" s="126" customFormat="1" ht="33" hidden="1" customHeight="1">
      <c r="B738" s="213">
        <v>45061</v>
      </c>
      <c r="C738" s="214" t="s">
        <v>28</v>
      </c>
      <c r="D738" s="218">
        <v>363</v>
      </c>
      <c r="E738" s="218">
        <v>286</v>
      </c>
      <c r="F738" s="218">
        <f t="shared" ref="F738" si="493">D738-E738</f>
        <v>77</v>
      </c>
      <c r="G738" s="218">
        <v>671</v>
      </c>
      <c r="H738" s="218">
        <v>584</v>
      </c>
      <c r="I738" s="219">
        <f t="shared" ref="I738" si="494">G738-H738</f>
        <v>87</v>
      </c>
      <c r="J738" s="191">
        <f>SUM($D$8,$D$10:$D738)/(_xlfn.DAYS(B738,"10-Jun-2020")+1)</f>
        <v>208.75700934579439</v>
      </c>
      <c r="K738" s="217" t="s">
        <v>317</v>
      </c>
      <c r="L738" s="132"/>
      <c r="M738" s="133"/>
    </row>
    <row r="739" spans="2:13" s="126" customFormat="1" ht="33" hidden="1" customHeight="1">
      <c r="B739" s="213">
        <v>45062</v>
      </c>
      <c r="C739" s="214" t="s">
        <v>29</v>
      </c>
      <c r="D739" s="218">
        <v>488</v>
      </c>
      <c r="E739" s="218">
        <v>336</v>
      </c>
      <c r="F739" s="218">
        <f t="shared" ref="F739" si="495">D739-E739</f>
        <v>152</v>
      </c>
      <c r="G739" s="218">
        <v>1225</v>
      </c>
      <c r="H739" s="218">
        <v>915</v>
      </c>
      <c r="I739" s="219">
        <f t="shared" ref="I739" si="496">G739-H739</f>
        <v>310</v>
      </c>
      <c r="J739" s="191">
        <f>SUM($D$8,$D$10:$D739)/(_xlfn.DAYS(B739,"10-Jun-2020")+1)</f>
        <v>209.01774042950512</v>
      </c>
      <c r="K739" s="217" t="s">
        <v>318</v>
      </c>
      <c r="L739" s="132"/>
      <c r="M739" s="133"/>
    </row>
    <row r="740" spans="2:13" s="126" customFormat="1" ht="16.5" hidden="1" customHeight="1">
      <c r="B740" s="213">
        <v>45063</v>
      </c>
      <c r="C740" s="214" t="s">
        <v>15</v>
      </c>
      <c r="D740" s="218">
        <v>469</v>
      </c>
      <c r="E740" s="218">
        <v>317</v>
      </c>
      <c r="F740" s="218">
        <f t="shared" ref="F740" si="497">D740-E740</f>
        <v>152</v>
      </c>
      <c r="G740" s="218">
        <v>819</v>
      </c>
      <c r="H740" s="218">
        <v>625</v>
      </c>
      <c r="I740" s="219">
        <f t="shared" ref="I740" si="498">G740-H740</f>
        <v>194</v>
      </c>
      <c r="J740" s="191">
        <f>SUM($D$8,$D$10:$D740)/(_xlfn.DAYS(B740,"10-Jun-2020")+1)</f>
        <v>209.26026119402985</v>
      </c>
      <c r="K740" s="217" t="s">
        <v>319</v>
      </c>
      <c r="L740" s="132"/>
      <c r="M740" s="133"/>
    </row>
    <row r="741" spans="2:13" s="126" customFormat="1" ht="16.5" hidden="1" customHeight="1">
      <c r="B741" s="213">
        <v>45064</v>
      </c>
      <c r="C741" s="214" t="s">
        <v>16</v>
      </c>
      <c r="D741" s="218">
        <v>648</v>
      </c>
      <c r="E741" s="218">
        <v>299</v>
      </c>
      <c r="F741" s="218">
        <f t="shared" ref="F741" si="499">D741-E741</f>
        <v>349</v>
      </c>
      <c r="G741" s="218">
        <v>972</v>
      </c>
      <c r="H741" s="218">
        <v>505</v>
      </c>
      <c r="I741" s="219">
        <f t="shared" ref="I741" si="500">G741-H741</f>
        <v>467</v>
      </c>
      <c r="J741" s="191">
        <f>SUM($D$8,$D$10:$D741)/(_xlfn.DAYS(B741,"10-Jun-2020")+1)</f>
        <v>209.66915191053121</v>
      </c>
      <c r="K741" s="217" t="s">
        <v>59</v>
      </c>
      <c r="L741" s="132"/>
      <c r="M741" s="133"/>
    </row>
    <row r="742" spans="2:13" s="126" customFormat="1" ht="16.5" hidden="1" customHeight="1">
      <c r="B742" s="213">
        <v>45065</v>
      </c>
      <c r="C742" s="214" t="s">
        <v>26</v>
      </c>
      <c r="D742" s="218">
        <v>485</v>
      </c>
      <c r="E742" s="218">
        <v>267</v>
      </c>
      <c r="F742" s="218">
        <f t="shared" ref="F742:F744" si="501">D742-E742</f>
        <v>218</v>
      </c>
      <c r="G742" s="218">
        <v>771</v>
      </c>
      <c r="H742" s="218">
        <v>371</v>
      </c>
      <c r="I742" s="219">
        <f t="shared" ref="I742:I744" si="502">G742-H742</f>
        <v>400</v>
      </c>
      <c r="J742" s="191">
        <f>SUM($D$8,$D$10:$D742)/(_xlfn.DAYS(B742,"10-Jun-2020")+1)</f>
        <v>209.92551210428306</v>
      </c>
      <c r="K742" s="217" t="s">
        <v>59</v>
      </c>
      <c r="L742" s="132"/>
      <c r="M742" s="133"/>
    </row>
    <row r="743" spans="2:13" s="126" customFormat="1" ht="16.5" hidden="1" customHeight="1">
      <c r="B743" s="213">
        <v>45066</v>
      </c>
      <c r="C743" s="214" t="s">
        <v>18</v>
      </c>
      <c r="D743" s="218">
        <v>355</v>
      </c>
      <c r="E743" s="218">
        <v>81</v>
      </c>
      <c r="F743" s="218">
        <f t="shared" si="501"/>
        <v>274</v>
      </c>
      <c r="G743" s="218">
        <v>488</v>
      </c>
      <c r="H743" s="218">
        <v>131</v>
      </c>
      <c r="I743" s="219">
        <f t="shared" si="502"/>
        <v>357</v>
      </c>
      <c r="J743" s="191">
        <f>SUM($D$8,$D$10:$D743)/(_xlfn.DAYS(B743,"10-Jun-2020")+1)</f>
        <v>210.06046511627906</v>
      </c>
      <c r="K743" s="217" t="s">
        <v>59</v>
      </c>
      <c r="L743" s="132"/>
      <c r="M743" s="133"/>
    </row>
    <row r="744" spans="2:13" s="126" customFormat="1" ht="16.5" hidden="1" customHeight="1">
      <c r="B744" s="213">
        <v>45067</v>
      </c>
      <c r="C744" s="214" t="s">
        <v>19</v>
      </c>
      <c r="D744" s="218">
        <v>275</v>
      </c>
      <c r="E744" s="218">
        <v>43</v>
      </c>
      <c r="F744" s="218">
        <f t="shared" si="501"/>
        <v>232</v>
      </c>
      <c r="G744" s="218">
        <v>460</v>
      </c>
      <c r="H744" s="218">
        <v>67</v>
      </c>
      <c r="I744" s="219">
        <f t="shared" si="502"/>
        <v>393</v>
      </c>
      <c r="J744" s="191">
        <f>SUM($D$8,$D$10:$D744)/(_xlfn.DAYS(B744,"10-Jun-2020")+1)</f>
        <v>210.12081784386618</v>
      </c>
      <c r="K744" s="217" t="s">
        <v>59</v>
      </c>
      <c r="L744" s="132"/>
      <c r="M744" s="133"/>
    </row>
    <row r="745" spans="2:13" s="126" customFormat="1" ht="16.5" hidden="1" customHeight="1">
      <c r="B745" s="213">
        <v>45068</v>
      </c>
      <c r="C745" s="214" t="s">
        <v>28</v>
      </c>
      <c r="D745" s="218">
        <v>314</v>
      </c>
      <c r="E745" s="218">
        <v>251</v>
      </c>
      <c r="F745" s="218">
        <f t="shared" ref="F745" si="503">D745-E745</f>
        <v>63</v>
      </c>
      <c r="G745" s="218">
        <v>514</v>
      </c>
      <c r="H745" s="218">
        <v>440</v>
      </c>
      <c r="I745" s="219">
        <f t="shared" ref="I745" si="504">G745-H745</f>
        <v>74</v>
      </c>
      <c r="J745" s="191">
        <f>SUM($D$8,$D$10:$D745)/(_xlfn.DAYS(B745,"10-Jun-2020")+1)</f>
        <v>210.21727019498607</v>
      </c>
      <c r="K745" s="217" t="s">
        <v>59</v>
      </c>
      <c r="L745" s="132"/>
      <c r="M745" s="133"/>
    </row>
    <row r="746" spans="2:13" s="126" customFormat="1" ht="16.5" hidden="1" customHeight="1">
      <c r="B746" s="213">
        <v>45069</v>
      </c>
      <c r="C746" s="214" t="s">
        <v>29</v>
      </c>
      <c r="D746" s="218">
        <v>343</v>
      </c>
      <c r="E746" s="218">
        <v>257</v>
      </c>
      <c r="F746" s="218">
        <f t="shared" ref="F746" si="505">D746-E746</f>
        <v>86</v>
      </c>
      <c r="G746" s="218">
        <v>604</v>
      </c>
      <c r="H746" s="218">
        <v>503</v>
      </c>
      <c r="I746" s="219">
        <f t="shared" ref="I746" si="506">G746-H746</f>
        <v>101</v>
      </c>
      <c r="J746" s="191">
        <f>SUM($D$8,$D$10:$D746)/(_xlfn.DAYS(B746,"10-Jun-2020")+1)</f>
        <v>210.3404452690167</v>
      </c>
      <c r="K746" s="217" t="s">
        <v>320</v>
      </c>
      <c r="L746" s="132"/>
      <c r="M746" s="133"/>
    </row>
    <row r="747" spans="2:13" s="126" customFormat="1" ht="16.5" hidden="1" customHeight="1">
      <c r="B747" s="213">
        <v>45070</v>
      </c>
      <c r="C747" s="214" t="s">
        <v>15</v>
      </c>
      <c r="D747" s="218">
        <v>390</v>
      </c>
      <c r="E747" s="218">
        <v>284</v>
      </c>
      <c r="F747" s="218">
        <f t="shared" ref="F747" si="507">D747-E747</f>
        <v>106</v>
      </c>
      <c r="G747" s="218">
        <v>663</v>
      </c>
      <c r="H747" s="218">
        <v>528</v>
      </c>
      <c r="I747" s="219">
        <f t="shared" ref="I747" si="508">G747-H747</f>
        <v>135</v>
      </c>
      <c r="J747" s="191">
        <f>SUM($D$8,$D$10:$D747)/(_xlfn.DAYS(B747,"10-Jun-2020")+1)</f>
        <v>210.50695088044486</v>
      </c>
      <c r="K747" s="217" t="s">
        <v>321</v>
      </c>
      <c r="L747" s="132"/>
      <c r="M747" s="133"/>
    </row>
    <row r="748" spans="2:13" s="126" customFormat="1" ht="16.5" hidden="1" customHeight="1">
      <c r="B748" s="213">
        <v>45071</v>
      </c>
      <c r="C748" s="214" t="s">
        <v>16</v>
      </c>
      <c r="D748" s="218">
        <v>621</v>
      </c>
      <c r="E748" s="218">
        <v>329</v>
      </c>
      <c r="F748" s="218">
        <f t="shared" ref="F748" si="509">D748-E748</f>
        <v>292</v>
      </c>
      <c r="G748" s="218">
        <v>997</v>
      </c>
      <c r="H748" s="218">
        <v>665</v>
      </c>
      <c r="I748" s="219">
        <f t="shared" ref="I748" si="510">G748-H748</f>
        <v>332</v>
      </c>
      <c r="J748" s="191">
        <f>SUM($D$8,$D$10:$D748)/(_xlfn.DAYS(B748,"10-Jun-2020")+1)</f>
        <v>210.88703703703703</v>
      </c>
      <c r="K748" s="217" t="s">
        <v>322</v>
      </c>
      <c r="L748" s="132"/>
      <c r="M748" s="133"/>
    </row>
    <row r="749" spans="2:13" s="126" customFormat="1" ht="16.5" hidden="1" customHeight="1">
      <c r="B749" s="213">
        <v>45072</v>
      </c>
      <c r="C749" s="214" t="s">
        <v>26</v>
      </c>
      <c r="D749" s="218">
        <v>365</v>
      </c>
      <c r="E749" s="218">
        <v>153</v>
      </c>
      <c r="F749" s="218">
        <f t="shared" ref="F749:F752" si="511">D749-E749</f>
        <v>212</v>
      </c>
      <c r="G749" s="218">
        <v>577</v>
      </c>
      <c r="H749" s="218">
        <v>313</v>
      </c>
      <c r="I749" s="219">
        <f t="shared" ref="I749:I752" si="512">G749-H749</f>
        <v>264</v>
      </c>
      <c r="J749" s="191">
        <f>SUM($D$8,$D$10:$D749)/(_xlfn.DAYS(B749,"10-Jun-2020")+1)</f>
        <v>211.02960222016651</v>
      </c>
      <c r="K749" s="217" t="s">
        <v>325</v>
      </c>
      <c r="L749" s="132"/>
      <c r="M749" s="133"/>
    </row>
    <row r="750" spans="2:13" s="126" customFormat="1" ht="16.5" hidden="1" customHeight="1">
      <c r="B750" s="213">
        <v>45073</v>
      </c>
      <c r="C750" s="214" t="s">
        <v>18</v>
      </c>
      <c r="D750" s="218">
        <v>172</v>
      </c>
      <c r="E750" s="218">
        <v>88</v>
      </c>
      <c r="F750" s="218">
        <f t="shared" si="511"/>
        <v>84</v>
      </c>
      <c r="G750" s="218">
        <v>227</v>
      </c>
      <c r="H750" s="218">
        <v>127</v>
      </c>
      <c r="I750" s="219">
        <f t="shared" si="512"/>
        <v>100</v>
      </c>
      <c r="J750" s="191">
        <f>SUM($D$8,$D$10:$D750)/(_xlfn.DAYS(B750,"10-Jun-2020")+1)</f>
        <v>210.99353049907577</v>
      </c>
      <c r="K750" s="217" t="s">
        <v>324</v>
      </c>
      <c r="L750" s="132"/>
      <c r="M750" s="133"/>
    </row>
    <row r="751" spans="2:13" s="126" customFormat="1" ht="16.5" hidden="1" customHeight="1">
      <c r="B751" s="213">
        <v>45074</v>
      </c>
      <c r="C751" s="214" t="s">
        <v>19</v>
      </c>
      <c r="D751" s="218">
        <v>409</v>
      </c>
      <c r="E751" s="218">
        <v>61</v>
      </c>
      <c r="F751" s="218">
        <f t="shared" si="511"/>
        <v>348</v>
      </c>
      <c r="G751" s="218">
        <v>529</v>
      </c>
      <c r="H751" s="218">
        <v>99</v>
      </c>
      <c r="I751" s="219">
        <f t="shared" si="512"/>
        <v>430</v>
      </c>
      <c r="J751" s="191">
        <f>SUM($D$8,$D$10:$D751)/(_xlfn.DAYS(B751,"10-Jun-2020")+1)</f>
        <v>211.17636195752539</v>
      </c>
      <c r="K751" s="217" t="s">
        <v>323</v>
      </c>
      <c r="L751" s="132"/>
      <c r="M751" s="133"/>
    </row>
    <row r="752" spans="2:13" s="126" customFormat="1" ht="16.5" hidden="1" customHeight="1">
      <c r="B752" s="213">
        <v>45075</v>
      </c>
      <c r="C752" s="214" t="s">
        <v>28</v>
      </c>
      <c r="D752" s="218">
        <v>590</v>
      </c>
      <c r="E752" s="218">
        <v>162</v>
      </c>
      <c r="F752" s="218">
        <f t="shared" si="511"/>
        <v>428</v>
      </c>
      <c r="G752" s="218">
        <v>822</v>
      </c>
      <c r="H752" s="218">
        <v>319</v>
      </c>
      <c r="I752" s="219">
        <f t="shared" si="512"/>
        <v>503</v>
      </c>
      <c r="J752" s="191">
        <f>SUM($D$8,$D$10:$D752)/(_xlfn.DAYS(B752,"10-Jun-2020")+1)</f>
        <v>211.52583025830259</v>
      </c>
      <c r="K752" s="217" t="s">
        <v>324</v>
      </c>
      <c r="L752" s="132"/>
      <c r="M752" s="133"/>
    </row>
    <row r="753" spans="2:13" s="126" customFormat="1" ht="16.5" hidden="1" customHeight="1">
      <c r="B753" s="213">
        <v>45076</v>
      </c>
      <c r="C753" s="214" t="s">
        <v>29</v>
      </c>
      <c r="D753" s="218">
        <v>694</v>
      </c>
      <c r="E753" s="218">
        <v>293</v>
      </c>
      <c r="F753" s="218">
        <f t="shared" ref="F753" si="513">D753-E753</f>
        <v>401</v>
      </c>
      <c r="G753" s="218">
        <v>1213</v>
      </c>
      <c r="H753" s="218">
        <v>729</v>
      </c>
      <c r="I753" s="219">
        <f t="shared" ref="I753" si="514">G753-H753</f>
        <v>484</v>
      </c>
      <c r="J753" s="191">
        <f>SUM($D$8,$D$10:$D753)/(_xlfn.DAYS(B753,"10-Jun-2020")+1)</f>
        <v>211.9705069124424</v>
      </c>
      <c r="K753" s="217" t="s">
        <v>326</v>
      </c>
      <c r="L753" s="132"/>
      <c r="M753" s="133"/>
    </row>
    <row r="754" spans="2:13" s="126" customFormat="1" ht="16.5" hidden="1" customHeight="1">
      <c r="B754" s="213">
        <v>45077</v>
      </c>
      <c r="C754" s="214" t="s">
        <v>15</v>
      </c>
      <c r="D754" s="218">
        <v>697</v>
      </c>
      <c r="E754" s="218">
        <v>315</v>
      </c>
      <c r="F754" s="218">
        <f t="shared" ref="F754" si="515">D754-E754</f>
        <v>382</v>
      </c>
      <c r="G754" s="218">
        <v>1102</v>
      </c>
      <c r="H754" s="218">
        <v>643</v>
      </c>
      <c r="I754" s="219">
        <f t="shared" ref="I754" si="516">G754-H754</f>
        <v>459</v>
      </c>
      <c r="J754" s="191">
        <f>SUM($D$8,$D$10:$D754)/(_xlfn.DAYS(B754,"10-Jun-2020")+1)</f>
        <v>212.41712707182322</v>
      </c>
      <c r="K754" s="217" t="s">
        <v>59</v>
      </c>
      <c r="L754" s="132"/>
      <c r="M754" s="133"/>
    </row>
    <row r="755" spans="2:13" s="126" customFormat="1" ht="16.5" hidden="1" customHeight="1">
      <c r="B755" s="213">
        <v>45078</v>
      </c>
      <c r="C755" s="214" t="s">
        <v>16</v>
      </c>
      <c r="D755" s="218">
        <v>644</v>
      </c>
      <c r="E755" s="218">
        <v>252</v>
      </c>
      <c r="F755" s="218">
        <f t="shared" ref="F755" si="517">D755-E755</f>
        <v>392</v>
      </c>
      <c r="G755" s="218">
        <v>979</v>
      </c>
      <c r="H755" s="218">
        <v>499</v>
      </c>
      <c r="I755" s="219">
        <f t="shared" ref="I755" si="518">G755-H755</f>
        <v>480</v>
      </c>
      <c r="J755" s="191">
        <f>SUM($D$8,$D$10:$D755)/(_xlfn.DAYS(B755,"10-Jun-2020")+1)</f>
        <v>212.81416743330266</v>
      </c>
      <c r="K755" s="217" t="s">
        <v>59</v>
      </c>
      <c r="L755" s="132"/>
      <c r="M755" s="133"/>
    </row>
    <row r="756" spans="2:13" s="126" customFormat="1" ht="16.5" hidden="1" customHeight="1">
      <c r="B756" s="213">
        <v>45079</v>
      </c>
      <c r="C756" s="214" t="s">
        <v>26</v>
      </c>
      <c r="D756" s="218">
        <v>739</v>
      </c>
      <c r="E756" s="218">
        <v>225</v>
      </c>
      <c r="F756" s="218">
        <f t="shared" ref="F756:F758" si="519">D756-E756</f>
        <v>514</v>
      </c>
      <c r="G756" s="218">
        <v>1134</v>
      </c>
      <c r="H756" s="218">
        <v>527</v>
      </c>
      <c r="I756" s="219">
        <f t="shared" ref="I756:I758" si="520">G756-H756</f>
        <v>607</v>
      </c>
      <c r="J756" s="191">
        <f>SUM($D$8,$D$10:$D756)/(_xlfn.DAYS(B756,"10-Jun-2020")+1)</f>
        <v>213.29779411764707</v>
      </c>
      <c r="K756" s="217" t="s">
        <v>59</v>
      </c>
      <c r="L756" s="132"/>
      <c r="M756" s="133"/>
    </row>
    <row r="757" spans="2:13" s="126" customFormat="1" ht="16.5" hidden="1" customHeight="1">
      <c r="B757" s="213">
        <v>45080</v>
      </c>
      <c r="C757" s="214" t="s">
        <v>18</v>
      </c>
      <c r="D757" s="218">
        <v>586</v>
      </c>
      <c r="E757" s="218">
        <v>74</v>
      </c>
      <c r="F757" s="218">
        <f t="shared" si="519"/>
        <v>512</v>
      </c>
      <c r="G757" s="218">
        <v>697</v>
      </c>
      <c r="H757" s="218">
        <v>121</v>
      </c>
      <c r="I757" s="219">
        <f t="shared" si="520"/>
        <v>576</v>
      </c>
      <c r="J757" s="191">
        <f>SUM($D$8,$D$10:$D757)/(_xlfn.DAYS(B757,"10-Jun-2020")+1)</f>
        <v>213.64003673094581</v>
      </c>
      <c r="K757" s="217" t="s">
        <v>59</v>
      </c>
      <c r="L757" s="132"/>
      <c r="M757" s="133"/>
    </row>
    <row r="758" spans="2:13" s="126" customFormat="1" ht="16.5" hidden="1" customHeight="1">
      <c r="B758" s="213">
        <v>45081</v>
      </c>
      <c r="C758" s="214" t="s">
        <v>19</v>
      </c>
      <c r="D758" s="218">
        <v>561</v>
      </c>
      <c r="E758" s="218">
        <v>58</v>
      </c>
      <c r="F758" s="218">
        <f t="shared" si="519"/>
        <v>503</v>
      </c>
      <c r="G758" s="218">
        <v>666</v>
      </c>
      <c r="H758" s="218">
        <v>99</v>
      </c>
      <c r="I758" s="219">
        <f t="shared" si="520"/>
        <v>567</v>
      </c>
      <c r="J758" s="191">
        <f>SUM($D$8,$D$10:$D758)/(_xlfn.DAYS(B758,"10-Jun-2020")+1)</f>
        <v>213.95871559633028</v>
      </c>
      <c r="K758" s="217" t="s">
        <v>59</v>
      </c>
      <c r="L758" s="132"/>
      <c r="M758" s="133"/>
    </row>
    <row r="759" spans="2:13" s="126" customFormat="1" ht="16.5" hidden="1" customHeight="1">
      <c r="B759" s="213">
        <v>45082</v>
      </c>
      <c r="C759" s="214" t="s">
        <v>28</v>
      </c>
      <c r="D759" s="218">
        <v>749</v>
      </c>
      <c r="E759" s="218">
        <v>204</v>
      </c>
      <c r="F759" s="218">
        <f t="shared" ref="F759" si="521">D759-E759</f>
        <v>545</v>
      </c>
      <c r="G759" s="218">
        <v>1011</v>
      </c>
      <c r="H759" s="218">
        <v>383</v>
      </c>
      <c r="I759" s="219">
        <f t="shared" ref="I759" si="522">G759-H759</f>
        <v>628</v>
      </c>
      <c r="J759" s="191">
        <f>SUM($D$8,$D$10:$D759)/(_xlfn.DAYS(B759,"10-Jun-2020")+1)</f>
        <v>214.44912923923007</v>
      </c>
      <c r="K759" s="217" t="s">
        <v>327</v>
      </c>
      <c r="L759" s="132"/>
      <c r="M759" s="133"/>
    </row>
    <row r="760" spans="2:13" s="126" customFormat="1" ht="16.5" hidden="1" customHeight="1">
      <c r="B760" s="213">
        <v>45083</v>
      </c>
      <c r="C760" s="214" t="s">
        <v>29</v>
      </c>
      <c r="D760" s="218">
        <v>828</v>
      </c>
      <c r="E760" s="218">
        <v>208</v>
      </c>
      <c r="F760" s="218">
        <f t="shared" ref="F760" si="523">D760-E760</f>
        <v>620</v>
      </c>
      <c r="G760" s="218">
        <v>1075</v>
      </c>
      <c r="H760" s="218">
        <v>372</v>
      </c>
      <c r="I760" s="219">
        <f t="shared" ref="I760" si="524">G760-H760</f>
        <v>703</v>
      </c>
      <c r="J760" s="191">
        <f>SUM($D$8,$D$10:$D760)/(_xlfn.DAYS(B760,"10-Jun-2020")+1)</f>
        <v>215.01098901098902</v>
      </c>
      <c r="K760" s="217" t="s">
        <v>59</v>
      </c>
      <c r="L760" s="132"/>
      <c r="M760" s="133"/>
    </row>
    <row r="761" spans="2:13" s="126" customFormat="1" ht="33" hidden="1" customHeight="1">
      <c r="B761" s="213">
        <v>45084</v>
      </c>
      <c r="C761" s="214" t="s">
        <v>15</v>
      </c>
      <c r="D761" s="218">
        <v>644</v>
      </c>
      <c r="E761" s="218">
        <v>252</v>
      </c>
      <c r="F761" s="218">
        <f t="shared" ref="F761" si="525">D761-E761</f>
        <v>392</v>
      </c>
      <c r="G761" s="218">
        <v>979</v>
      </c>
      <c r="H761" s="218">
        <v>499</v>
      </c>
      <c r="I761" s="219">
        <f t="shared" ref="I761" si="526">G761-H761</f>
        <v>480</v>
      </c>
      <c r="J761" s="191">
        <f>SUM($D$8,$D$10:$D761)/(_xlfn.DAYS(B761,"10-Jun-2020")+1)</f>
        <v>215.40347666971638</v>
      </c>
      <c r="K761" s="217" t="s">
        <v>328</v>
      </c>
      <c r="L761" s="132"/>
      <c r="M761" s="133"/>
    </row>
    <row r="762" spans="2:13" s="126" customFormat="1" ht="16.5" hidden="1" customHeight="1">
      <c r="B762" s="213">
        <v>45085</v>
      </c>
      <c r="C762" s="214" t="s">
        <v>16</v>
      </c>
      <c r="D762" s="218">
        <v>587</v>
      </c>
      <c r="E762" s="218">
        <v>324</v>
      </c>
      <c r="F762" s="218">
        <f t="shared" ref="F762" si="527">D762-E762</f>
        <v>263</v>
      </c>
      <c r="G762" s="218">
        <v>912</v>
      </c>
      <c r="H762" s="218">
        <v>586</v>
      </c>
      <c r="I762" s="219">
        <f t="shared" ref="I762" si="528">G762-H762</f>
        <v>326</v>
      </c>
      <c r="J762" s="191">
        <f>SUM($D$8,$D$10:$D762)/(_xlfn.DAYS(B762,"10-Jun-2020")+1)</f>
        <v>215.74314442413163</v>
      </c>
      <c r="K762" s="217" t="s">
        <v>329</v>
      </c>
      <c r="L762" s="132"/>
      <c r="M762" s="133"/>
    </row>
    <row r="763" spans="2:13" s="126" customFormat="1" ht="16.5" hidden="1" customHeight="1">
      <c r="B763" s="213">
        <v>45086</v>
      </c>
      <c r="C763" s="214" t="s">
        <v>26</v>
      </c>
      <c r="D763" s="218">
        <v>434</v>
      </c>
      <c r="E763" s="218">
        <v>233</v>
      </c>
      <c r="F763" s="218">
        <f t="shared" ref="F763:F765" si="529">D763-E763</f>
        <v>201</v>
      </c>
      <c r="G763" s="218">
        <v>712</v>
      </c>
      <c r="H763" s="218">
        <v>460</v>
      </c>
      <c r="I763" s="219">
        <f t="shared" ref="I763:I765" si="530">G763-H763</f>
        <v>252</v>
      </c>
      <c r="J763" s="191">
        <f>SUM($D$8,$D$10:$D763)/(_xlfn.DAYS(B763,"10-Jun-2020")+1)</f>
        <v>215.94246575342467</v>
      </c>
      <c r="K763" s="217" t="s">
        <v>330</v>
      </c>
      <c r="L763" s="132"/>
      <c r="M763" s="133"/>
    </row>
    <row r="764" spans="2:13" s="126" customFormat="1" ht="16.5" hidden="1" customHeight="1">
      <c r="B764" s="213">
        <v>45087</v>
      </c>
      <c r="C764" s="214" t="s">
        <v>18</v>
      </c>
      <c r="D764" s="218">
        <v>336</v>
      </c>
      <c r="E764" s="218">
        <v>132</v>
      </c>
      <c r="F764" s="218">
        <f t="shared" si="529"/>
        <v>204</v>
      </c>
      <c r="G764" s="218">
        <v>394</v>
      </c>
      <c r="H764" s="218">
        <v>160</v>
      </c>
      <c r="I764" s="219">
        <f t="shared" si="530"/>
        <v>234</v>
      </c>
      <c r="J764" s="191">
        <f>SUM($D$8,$D$10:$D764)/(_xlfn.DAYS(B764,"10-Jun-2020")+1)</f>
        <v>216.05200729927006</v>
      </c>
      <c r="K764" s="217" t="s">
        <v>331</v>
      </c>
      <c r="L764" s="132"/>
      <c r="M764" s="133"/>
    </row>
    <row r="765" spans="2:13" s="126" customFormat="1" ht="16.5" hidden="1" customHeight="1">
      <c r="B765" s="213">
        <v>45088</v>
      </c>
      <c r="C765" s="214" t="s">
        <v>19</v>
      </c>
      <c r="D765" s="218">
        <v>183</v>
      </c>
      <c r="E765" s="218">
        <v>42</v>
      </c>
      <c r="F765" s="218">
        <f t="shared" si="529"/>
        <v>141</v>
      </c>
      <c r="G765" s="218">
        <v>207</v>
      </c>
      <c r="H765" s="218">
        <v>51</v>
      </c>
      <c r="I765" s="219">
        <f t="shared" si="530"/>
        <v>156</v>
      </c>
      <c r="J765" s="191">
        <f>SUM($D$8,$D$10:$D765)/(_xlfn.DAYS(B765,"10-Jun-2020")+1)</f>
        <v>216.0218778486782</v>
      </c>
      <c r="K765" s="217" t="s">
        <v>332</v>
      </c>
      <c r="L765" s="132"/>
      <c r="M765" s="133"/>
    </row>
    <row r="766" spans="2:13" s="126" customFormat="1" ht="16.5" hidden="1" customHeight="1">
      <c r="B766" s="213">
        <v>45089</v>
      </c>
      <c r="C766" s="214" t="s">
        <v>28</v>
      </c>
      <c r="D766" s="218">
        <v>413</v>
      </c>
      <c r="E766" s="218">
        <v>263</v>
      </c>
      <c r="F766" s="218">
        <f t="shared" ref="F766" si="531">D766-E766</f>
        <v>150</v>
      </c>
      <c r="G766" s="218">
        <v>648</v>
      </c>
      <c r="H766" s="218">
        <v>473</v>
      </c>
      <c r="I766" s="219">
        <f t="shared" ref="I766" si="532">G766-H766</f>
        <v>175</v>
      </c>
      <c r="J766" s="191">
        <f>SUM($D$8,$D$10:$D766)/(_xlfn.DAYS(B766,"10-Jun-2020")+1)</f>
        <v>216.20127504553733</v>
      </c>
      <c r="K766" s="217" t="s">
        <v>59</v>
      </c>
      <c r="L766" s="132"/>
      <c r="M766" s="133"/>
    </row>
    <row r="767" spans="2:13" s="126" customFormat="1" ht="16.5" hidden="1" customHeight="1">
      <c r="B767" s="213">
        <v>45090</v>
      </c>
      <c r="C767" s="214" t="s">
        <v>29</v>
      </c>
      <c r="D767" s="218">
        <v>426</v>
      </c>
      <c r="E767" s="218">
        <v>300</v>
      </c>
      <c r="F767" s="218">
        <f t="shared" ref="F767" si="533">D767-E767</f>
        <v>126</v>
      </c>
      <c r="G767" s="218">
        <v>726</v>
      </c>
      <c r="H767" s="218">
        <v>553</v>
      </c>
      <c r="I767" s="219">
        <f t="shared" ref="I767" si="534">G767-H767</f>
        <v>173</v>
      </c>
      <c r="J767" s="191">
        <f>SUM($D$8,$D$10:$D767)/(_xlfn.DAYS(B767,"10-Jun-2020")+1)</f>
        <v>216.39217470427661</v>
      </c>
      <c r="K767" s="217" t="s">
        <v>59</v>
      </c>
      <c r="L767" s="132"/>
      <c r="M767" s="133"/>
    </row>
    <row r="768" spans="2:13" s="126" customFormat="1" ht="16.5" hidden="1" customHeight="1">
      <c r="B768" s="213">
        <v>45091</v>
      </c>
      <c r="C768" s="214" t="s">
        <v>15</v>
      </c>
      <c r="D768" s="218">
        <v>1219</v>
      </c>
      <c r="E768" s="218">
        <v>296</v>
      </c>
      <c r="F768" s="218">
        <f t="shared" ref="F768" si="535">D768-E768</f>
        <v>923</v>
      </c>
      <c r="G768" s="218">
        <v>1712</v>
      </c>
      <c r="H768" s="218">
        <v>600</v>
      </c>
      <c r="I768" s="219">
        <f t="shared" ref="I768" si="536">G768-H768</f>
        <v>1112</v>
      </c>
      <c r="J768" s="191">
        <f>SUM($D$8,$D$10:$D768)/(_xlfn.DAYS(B768,"10-Jun-2020")+1)</f>
        <v>217.30363636363637</v>
      </c>
      <c r="K768" s="217" t="s">
        <v>333</v>
      </c>
      <c r="L768" s="132"/>
      <c r="M768" s="133"/>
    </row>
    <row r="769" spans="2:13" s="126" customFormat="1" ht="16.5" hidden="1" customHeight="1">
      <c r="B769" s="213">
        <v>45092</v>
      </c>
      <c r="C769" s="214" t="s">
        <v>16</v>
      </c>
      <c r="D769" s="218">
        <v>1063</v>
      </c>
      <c r="E769" s="218">
        <v>249</v>
      </c>
      <c r="F769" s="218">
        <f t="shared" ref="F769" si="537">D769-E769</f>
        <v>814</v>
      </c>
      <c r="G769" s="218">
        <v>1406</v>
      </c>
      <c r="H769" s="218">
        <v>458</v>
      </c>
      <c r="I769" s="219">
        <f t="shared" ref="I769" si="538">G769-H769</f>
        <v>948</v>
      </c>
      <c r="J769" s="191">
        <f>SUM($D$8,$D$10:$D769)/(_xlfn.DAYS(B769,"10-Jun-2020")+1)</f>
        <v>218.07175295186195</v>
      </c>
      <c r="K769" s="217" t="s">
        <v>334</v>
      </c>
      <c r="L769" s="132"/>
      <c r="M769" s="133"/>
    </row>
    <row r="770" spans="2:13" s="126" customFormat="1" ht="16.5" hidden="1" customHeight="1">
      <c r="B770" s="213">
        <v>45093</v>
      </c>
      <c r="C770" s="214" t="s">
        <v>26</v>
      </c>
      <c r="D770" s="218">
        <v>654</v>
      </c>
      <c r="E770" s="218">
        <v>217</v>
      </c>
      <c r="F770" s="218">
        <f t="shared" ref="F770:F772" si="539">D770-E770</f>
        <v>437</v>
      </c>
      <c r="G770" s="218">
        <v>859</v>
      </c>
      <c r="H770" s="218">
        <v>358</v>
      </c>
      <c r="I770" s="219">
        <f t="shared" ref="I770:I772" si="540">G770-H770</f>
        <v>501</v>
      </c>
      <c r="J770" s="191">
        <f>SUM($D$8,$D$10:$D770)/(_xlfn.DAYS(B770,"10-Jun-2020")+1)</f>
        <v>218.46733212341198</v>
      </c>
      <c r="K770" s="217" t="s">
        <v>334</v>
      </c>
      <c r="L770" s="132"/>
      <c r="M770" s="133"/>
    </row>
    <row r="771" spans="2:13" s="126" customFormat="1" ht="16.5" hidden="1" customHeight="1">
      <c r="B771" s="213">
        <v>45094</v>
      </c>
      <c r="C771" s="214" t="s">
        <v>18</v>
      </c>
      <c r="D771" s="218">
        <v>522</v>
      </c>
      <c r="E771" s="218">
        <v>87</v>
      </c>
      <c r="F771" s="218">
        <f t="shared" si="539"/>
        <v>435</v>
      </c>
      <c r="G771" s="218">
        <v>622</v>
      </c>
      <c r="H771" s="218">
        <v>117</v>
      </c>
      <c r="I771" s="219">
        <f t="shared" si="540"/>
        <v>505</v>
      </c>
      <c r="J771" s="191">
        <f>SUM($D$8,$D$10:$D771)/(_xlfn.DAYS(B771,"10-Jun-2020")+1)</f>
        <v>218.74252039891206</v>
      </c>
      <c r="K771" s="217" t="s">
        <v>334</v>
      </c>
      <c r="L771" s="132"/>
      <c r="M771" s="133"/>
    </row>
    <row r="772" spans="2:13" s="126" customFormat="1" ht="16.5" hidden="1" customHeight="1">
      <c r="B772" s="213">
        <v>45095</v>
      </c>
      <c r="C772" s="214" t="s">
        <v>19</v>
      </c>
      <c r="D772" s="218">
        <v>413</v>
      </c>
      <c r="E772" s="218">
        <v>44</v>
      </c>
      <c r="F772" s="218">
        <f t="shared" si="539"/>
        <v>369</v>
      </c>
      <c r="G772" s="218">
        <v>509</v>
      </c>
      <c r="H772" s="218">
        <v>67</v>
      </c>
      <c r="I772" s="219">
        <f t="shared" si="540"/>
        <v>442</v>
      </c>
      <c r="J772" s="191">
        <f>SUM($D$8,$D$10:$D772)/(_xlfn.DAYS(B772,"10-Jun-2020")+1)</f>
        <v>218.91847826086956</v>
      </c>
      <c r="K772" s="217" t="s">
        <v>334</v>
      </c>
      <c r="L772" s="132"/>
      <c r="M772" s="133"/>
    </row>
    <row r="773" spans="2:13" s="126" customFormat="1" ht="16.5" hidden="1" customHeight="1">
      <c r="B773" s="213">
        <v>45096</v>
      </c>
      <c r="C773" s="214" t="s">
        <v>28</v>
      </c>
      <c r="D773" s="218">
        <v>737</v>
      </c>
      <c r="E773" s="218">
        <v>288</v>
      </c>
      <c r="F773" s="218">
        <f t="shared" ref="F773" si="541">D773-E773</f>
        <v>449</v>
      </c>
      <c r="G773" s="218">
        <v>1507</v>
      </c>
      <c r="H773" s="218">
        <v>892</v>
      </c>
      <c r="I773" s="219">
        <f t="shared" ref="I773" si="542">G773-H773</f>
        <v>615</v>
      </c>
      <c r="J773" s="191">
        <f>SUM($D$8,$D$10:$D773)/(_xlfn.DAYS(B773,"10-Jun-2020")+1)</f>
        <v>219.38733031674209</v>
      </c>
      <c r="K773" s="217" t="s">
        <v>335</v>
      </c>
      <c r="L773" s="132"/>
      <c r="M773" s="133"/>
    </row>
    <row r="774" spans="2:13" s="126" customFormat="1" ht="16.5" hidden="1" customHeight="1">
      <c r="B774" s="213">
        <v>45097</v>
      </c>
      <c r="C774" s="214" t="s">
        <v>29</v>
      </c>
      <c r="D774" s="218">
        <v>703</v>
      </c>
      <c r="E774" s="218">
        <v>260</v>
      </c>
      <c r="F774" s="218">
        <f t="shared" ref="F774" si="543">D774-E774</f>
        <v>443</v>
      </c>
      <c r="G774" s="218">
        <v>1072</v>
      </c>
      <c r="H774" s="218">
        <v>527</v>
      </c>
      <c r="I774" s="219">
        <f t="shared" ref="I774" si="544">G774-H774</f>
        <v>545</v>
      </c>
      <c r="J774" s="191">
        <f>SUM($D$8,$D$10:$D774)/(_xlfn.DAYS(B774,"10-Jun-2020")+1)</f>
        <v>219.8245931283906</v>
      </c>
      <c r="K774" s="217" t="s">
        <v>336</v>
      </c>
      <c r="L774" s="132"/>
      <c r="M774" s="133"/>
    </row>
    <row r="775" spans="2:13" s="126" customFormat="1" ht="16.5" hidden="1" customHeight="1">
      <c r="B775" s="213">
        <v>45098</v>
      </c>
      <c r="C775" s="214" t="s">
        <v>15</v>
      </c>
      <c r="D775" s="218">
        <v>739</v>
      </c>
      <c r="E775" s="218">
        <v>283</v>
      </c>
      <c r="F775" s="218">
        <f t="shared" ref="F775" si="545">D775-E775</f>
        <v>456</v>
      </c>
      <c r="G775" s="218">
        <v>1176</v>
      </c>
      <c r="H775" s="218">
        <v>642</v>
      </c>
      <c r="I775" s="219">
        <f t="shared" ref="I775" si="546">G775-H775</f>
        <v>534</v>
      </c>
      <c r="J775" s="191">
        <f>SUM($D$8,$D$10:$D775)/(_xlfn.DAYS(B775,"10-Jun-2020")+1)</f>
        <v>220.29358626919603</v>
      </c>
      <c r="K775" s="217" t="s">
        <v>337</v>
      </c>
      <c r="L775" s="132"/>
      <c r="M775" s="133"/>
    </row>
    <row r="776" spans="2:13" s="126" customFormat="1" ht="16.5" hidden="1" customHeight="1">
      <c r="B776" s="213">
        <v>45099</v>
      </c>
      <c r="C776" s="214" t="s">
        <v>16</v>
      </c>
      <c r="D776" s="218">
        <v>638</v>
      </c>
      <c r="E776" s="218">
        <v>255</v>
      </c>
      <c r="F776" s="218">
        <f t="shared" ref="F776" si="547">D776-E776</f>
        <v>383</v>
      </c>
      <c r="G776" s="218">
        <v>1090</v>
      </c>
      <c r="H776" s="218">
        <v>619</v>
      </c>
      <c r="I776" s="219">
        <f t="shared" ref="I776" si="548">G776-H776</f>
        <v>471</v>
      </c>
      <c r="J776" s="191">
        <f>SUM($D$8,$D$10:$D776)/(_xlfn.DAYS(B776,"10-Jun-2020")+1)</f>
        <v>220.67057761732852</v>
      </c>
      <c r="K776" s="217" t="s">
        <v>338</v>
      </c>
      <c r="L776" s="132"/>
      <c r="M776" s="133"/>
    </row>
    <row r="777" spans="2:13" s="126" customFormat="1" ht="82.5" hidden="1" customHeight="1">
      <c r="B777" s="213">
        <v>45100</v>
      </c>
      <c r="C777" s="214" t="s">
        <v>26</v>
      </c>
      <c r="D777" s="218">
        <v>699</v>
      </c>
      <c r="E777" s="218">
        <v>302</v>
      </c>
      <c r="F777" s="218">
        <f t="shared" ref="F777:F779" si="549">D777-E777</f>
        <v>397</v>
      </c>
      <c r="G777" s="218">
        <v>1506</v>
      </c>
      <c r="H777" s="218">
        <v>1052</v>
      </c>
      <c r="I777" s="219">
        <f t="shared" ref="I777:I779" si="550">G777-H777</f>
        <v>454</v>
      </c>
      <c r="J777" s="191">
        <f>SUM($D$8,$D$10:$D777)/(_xlfn.DAYS(B777,"10-Jun-2020")+1)</f>
        <v>221.1018935978359</v>
      </c>
      <c r="K777" s="217" t="s">
        <v>339</v>
      </c>
      <c r="L777" s="132"/>
      <c r="M777" s="133"/>
    </row>
    <row r="778" spans="2:13" s="126" customFormat="1" ht="16.5" hidden="1" customHeight="1">
      <c r="B778" s="213">
        <v>45101</v>
      </c>
      <c r="C778" s="214" t="s">
        <v>18</v>
      </c>
      <c r="D778" s="218">
        <v>491</v>
      </c>
      <c r="E778" s="218">
        <v>97</v>
      </c>
      <c r="F778" s="218">
        <f t="shared" si="549"/>
        <v>394</v>
      </c>
      <c r="G778" s="218">
        <v>714</v>
      </c>
      <c r="H778" s="218">
        <v>271</v>
      </c>
      <c r="I778" s="219">
        <f t="shared" si="550"/>
        <v>443</v>
      </c>
      <c r="J778" s="191">
        <f>SUM($D$8,$D$10:$D778)/(_xlfn.DAYS(B778,"10-Jun-2020")+1)</f>
        <v>221.34504504504505</v>
      </c>
      <c r="K778" s="217" t="s">
        <v>59</v>
      </c>
      <c r="L778" s="132"/>
      <c r="M778" s="133"/>
    </row>
    <row r="779" spans="2:13" s="126" customFormat="1" ht="16.5" hidden="1" customHeight="1">
      <c r="B779" s="213">
        <v>45102</v>
      </c>
      <c r="C779" s="214" t="s">
        <v>19</v>
      </c>
      <c r="D779" s="218">
        <v>473</v>
      </c>
      <c r="E779" s="218">
        <v>61</v>
      </c>
      <c r="F779" s="218">
        <f t="shared" si="549"/>
        <v>412</v>
      </c>
      <c r="G779" s="218">
        <v>608</v>
      </c>
      <c r="H779" s="218">
        <v>128</v>
      </c>
      <c r="I779" s="219">
        <f t="shared" si="550"/>
        <v>480</v>
      </c>
      <c r="J779" s="191">
        <f>SUM($D$8,$D$10:$D779)/(_xlfn.DAYS(B779,"10-Jun-2020")+1)</f>
        <v>221.57155715571557</v>
      </c>
      <c r="K779" s="217" t="s">
        <v>59</v>
      </c>
      <c r="L779" s="132"/>
      <c r="M779" s="133"/>
    </row>
    <row r="780" spans="2:13" s="126" customFormat="1" ht="49.5" hidden="1" customHeight="1">
      <c r="B780" s="213">
        <v>45103</v>
      </c>
      <c r="C780" s="214" t="s">
        <v>28</v>
      </c>
      <c r="D780" s="218">
        <v>1068</v>
      </c>
      <c r="E780" s="218">
        <v>580</v>
      </c>
      <c r="F780" s="218">
        <f t="shared" ref="F780" si="551">D780-E780</f>
        <v>488</v>
      </c>
      <c r="G780" s="218">
        <v>1727</v>
      </c>
      <c r="H780" s="218">
        <v>1115</v>
      </c>
      <c r="I780" s="219">
        <f t="shared" ref="I780" si="552">G780-H780</f>
        <v>612</v>
      </c>
      <c r="J780" s="191">
        <f>SUM($D$8,$D$10:$D780)/(_xlfn.DAYS(B780,"10-Jun-2020")+1)</f>
        <v>222.33273381294964</v>
      </c>
      <c r="K780" s="196" t="s">
        <v>340</v>
      </c>
      <c r="L780" s="132"/>
      <c r="M780" s="133"/>
    </row>
    <row r="781" spans="2:13" s="126" customFormat="1" ht="16.5" hidden="1" customHeight="1">
      <c r="B781" s="213">
        <v>45104</v>
      </c>
      <c r="C781" s="214" t="s">
        <v>29</v>
      </c>
      <c r="D781" s="218">
        <v>857</v>
      </c>
      <c r="E781" s="218">
        <v>370</v>
      </c>
      <c r="F781" s="218">
        <f t="shared" ref="F781" si="553">D781-E781</f>
        <v>487</v>
      </c>
      <c r="G781" s="218">
        <v>1786</v>
      </c>
      <c r="H781" s="218">
        <v>1180</v>
      </c>
      <c r="I781" s="219">
        <f t="shared" ref="I781" si="554">G781-H781</f>
        <v>606</v>
      </c>
      <c r="J781" s="191">
        <f>SUM($D$8,$D$10:$D781)/(_xlfn.DAYS(B781,"10-Jun-2020")+1)</f>
        <v>222.90296495956872</v>
      </c>
      <c r="K781" s="217" t="s">
        <v>59</v>
      </c>
      <c r="L781" s="132"/>
      <c r="M781" s="133"/>
    </row>
    <row r="782" spans="2:13" s="126" customFormat="1" ht="16.5" hidden="1" customHeight="1">
      <c r="B782" s="213">
        <v>45105</v>
      </c>
      <c r="C782" s="214" t="s">
        <v>15</v>
      </c>
      <c r="D782" s="218">
        <v>491</v>
      </c>
      <c r="E782" s="218">
        <v>280</v>
      </c>
      <c r="F782" s="218">
        <f t="shared" ref="F782" si="555">D782-E782</f>
        <v>211</v>
      </c>
      <c r="G782" s="218">
        <v>954</v>
      </c>
      <c r="H782" s="218">
        <v>697</v>
      </c>
      <c r="I782" s="219">
        <f t="shared" ref="I782" si="556">G782-H782</f>
        <v>257</v>
      </c>
      <c r="J782" s="191">
        <f>SUM($D$8,$D$10:$D782)/(_xlfn.DAYS(B782,"10-Jun-2020")+1)</f>
        <v>223.14362657091561</v>
      </c>
      <c r="K782" s="217" t="s">
        <v>59</v>
      </c>
      <c r="L782" s="132"/>
      <c r="M782" s="133"/>
    </row>
    <row r="783" spans="2:13" s="126" customFormat="1" ht="16.5" hidden="1" customHeight="1">
      <c r="B783" s="213">
        <v>45106</v>
      </c>
      <c r="C783" s="214" t="s">
        <v>16</v>
      </c>
      <c r="D783" s="218">
        <v>851</v>
      </c>
      <c r="E783" s="218">
        <v>251</v>
      </c>
      <c r="F783" s="218">
        <f t="shared" ref="F783" si="557">D783-E783</f>
        <v>600</v>
      </c>
      <c r="G783" s="218">
        <v>1278</v>
      </c>
      <c r="H783" s="218">
        <v>570</v>
      </c>
      <c r="I783" s="219">
        <f t="shared" ref="I783" si="558">G783-H783</f>
        <v>708</v>
      </c>
      <c r="J783" s="191">
        <f>SUM($D$8,$D$10:$D783)/(_xlfn.DAYS(B783,"10-Jun-2020")+1)</f>
        <v>223.7067264573991</v>
      </c>
      <c r="K783" s="217" t="s">
        <v>59</v>
      </c>
      <c r="L783" s="132"/>
      <c r="M783" s="133"/>
    </row>
    <row r="784" spans="2:13" s="126" customFormat="1" ht="16.5" hidden="1" customHeight="1">
      <c r="B784" s="213">
        <v>45107</v>
      </c>
      <c r="C784" s="214" t="s">
        <v>26</v>
      </c>
      <c r="D784" s="218">
        <v>783</v>
      </c>
      <c r="E784" s="218">
        <v>241</v>
      </c>
      <c r="F784" s="218">
        <f t="shared" ref="F784:F786" si="559">D784-E784</f>
        <v>542</v>
      </c>
      <c r="G784" s="218">
        <v>1149</v>
      </c>
      <c r="H784" s="218">
        <v>437</v>
      </c>
      <c r="I784" s="219">
        <f t="shared" ref="I784:I786" si="560">G784-H784</f>
        <v>712</v>
      </c>
      <c r="J784" s="191">
        <f>SUM($D$8,$D$10:$D784)/(_xlfn.DAYS(B784,"10-Jun-2020")+1)</f>
        <v>224.2078853046595</v>
      </c>
      <c r="K784" s="217" t="s">
        <v>59</v>
      </c>
      <c r="L784" s="132"/>
      <c r="M784" s="133"/>
    </row>
    <row r="785" spans="2:13" s="126" customFormat="1" ht="13.5" hidden="1">
      <c r="B785" s="213">
        <v>45108</v>
      </c>
      <c r="C785" s="214" t="s">
        <v>18</v>
      </c>
      <c r="D785" s="218">
        <v>662</v>
      </c>
      <c r="E785" s="218">
        <v>80</v>
      </c>
      <c r="F785" s="218">
        <f t="shared" si="559"/>
        <v>582</v>
      </c>
      <c r="G785" s="218">
        <v>806</v>
      </c>
      <c r="H785" s="218">
        <v>128</v>
      </c>
      <c r="I785" s="219">
        <f t="shared" si="560"/>
        <v>678</v>
      </c>
      <c r="J785" s="191">
        <f>SUM($D$8,$D$10:$D785)/(_xlfn.DAYS(B785,"10-Jun-2020")+1)</f>
        <v>224.59982094897046</v>
      </c>
      <c r="K785" s="217" t="s">
        <v>59</v>
      </c>
      <c r="L785" s="132"/>
      <c r="M785" s="133"/>
    </row>
    <row r="786" spans="2:13" s="126" customFormat="1" ht="13.5" hidden="1">
      <c r="B786" s="213">
        <v>45109</v>
      </c>
      <c r="C786" s="214" t="s">
        <v>19</v>
      </c>
      <c r="D786" s="218">
        <v>573</v>
      </c>
      <c r="E786" s="218">
        <v>55</v>
      </c>
      <c r="F786" s="218">
        <f t="shared" si="559"/>
        <v>518</v>
      </c>
      <c r="G786" s="218">
        <v>681</v>
      </c>
      <c r="H786" s="218">
        <v>75</v>
      </c>
      <c r="I786" s="219">
        <f t="shared" si="560"/>
        <v>606</v>
      </c>
      <c r="J786" s="191">
        <f>SUM($D$8,$D$10:$D786)/(_xlfn.DAYS(B786,"10-Jun-2020")+1)</f>
        <v>224.91144901610019</v>
      </c>
      <c r="K786" s="217" t="s">
        <v>59</v>
      </c>
      <c r="L786" s="132"/>
      <c r="M786" s="133"/>
    </row>
    <row r="787" spans="2:13" s="126" customFormat="1" ht="27" hidden="1">
      <c r="B787" s="213">
        <v>45110</v>
      </c>
      <c r="C787" s="214" t="s">
        <v>28</v>
      </c>
      <c r="D787" s="218">
        <v>936</v>
      </c>
      <c r="E787" s="218">
        <v>254</v>
      </c>
      <c r="F787" s="218">
        <f t="shared" ref="F787" si="561">D787-E787</f>
        <v>682</v>
      </c>
      <c r="G787" s="218">
        <v>1585</v>
      </c>
      <c r="H787" s="218">
        <v>728</v>
      </c>
      <c r="I787" s="219">
        <f t="shared" ref="I787:I789" si="562">G787-H787</f>
        <v>857</v>
      </c>
      <c r="J787" s="191">
        <f>SUM($D$8,$D$10:$D787)/(_xlfn.DAYS(B787,"10-Jun-2020")+1)</f>
        <v>225.54691689008044</v>
      </c>
      <c r="K787" s="217" t="s">
        <v>341</v>
      </c>
      <c r="L787" s="132"/>
      <c r="M787" s="133"/>
    </row>
    <row r="788" spans="2:13" s="165" customFormat="1" ht="13.5" hidden="1">
      <c r="B788" s="213">
        <v>45111</v>
      </c>
      <c r="C788" s="214" t="s">
        <v>29</v>
      </c>
      <c r="D788" s="218">
        <v>936</v>
      </c>
      <c r="E788" s="218">
        <v>252</v>
      </c>
      <c r="F788" s="218">
        <f t="shared" ref="F788:F793" si="563">D788-E788</f>
        <v>684</v>
      </c>
      <c r="G788" s="218">
        <v>1464</v>
      </c>
      <c r="H788" s="218">
        <v>654</v>
      </c>
      <c r="I788" s="219">
        <f t="shared" si="562"/>
        <v>810</v>
      </c>
      <c r="J788" s="191">
        <f>SUM($D$8,$D$10:$D788)/(_xlfn.DAYS(B788,"10-Jun-2020")+1)</f>
        <v>226.18125000000001</v>
      </c>
      <c r="K788" s="217" t="s">
        <v>59</v>
      </c>
      <c r="L788" s="163"/>
      <c r="M788" s="164"/>
    </row>
    <row r="789" spans="2:13" s="225" customFormat="1" ht="13.5" hidden="1">
      <c r="B789" s="141">
        <v>45112</v>
      </c>
      <c r="C789" s="220" t="s">
        <v>15</v>
      </c>
      <c r="D789" s="221">
        <v>919</v>
      </c>
      <c r="E789" s="221">
        <v>208</v>
      </c>
      <c r="F789" s="222">
        <f t="shared" si="563"/>
        <v>711</v>
      </c>
      <c r="G789" s="221">
        <v>1356</v>
      </c>
      <c r="H789" s="221">
        <v>537</v>
      </c>
      <c r="I789" s="223">
        <f t="shared" si="562"/>
        <v>819</v>
      </c>
      <c r="J789" s="191">
        <f>SUM($D$8,$D$10:$D789)/(_xlfn.DAYS(B789,"10-Jun-2020")+1)</f>
        <v>226.79928635147189</v>
      </c>
      <c r="K789" s="224" t="s">
        <v>342</v>
      </c>
      <c r="L789" s="132"/>
      <c r="M789" s="132"/>
    </row>
    <row r="790" spans="2:13" s="126" customFormat="1" ht="13.5" hidden="1">
      <c r="B790" s="213">
        <v>45113</v>
      </c>
      <c r="C790" s="214" t="s">
        <v>16</v>
      </c>
      <c r="D790" s="226">
        <v>840</v>
      </c>
      <c r="E790" s="226">
        <v>232</v>
      </c>
      <c r="F790" s="218">
        <f t="shared" si="563"/>
        <v>608</v>
      </c>
      <c r="G790" s="226">
        <v>1120</v>
      </c>
      <c r="H790" s="226">
        <v>430</v>
      </c>
      <c r="I790" s="219">
        <f t="shared" ref="I790:I795" si="564">G790-H790</f>
        <v>690</v>
      </c>
      <c r="J790" s="219">
        <f>SUM($D$8,$D$10:$D790)/(_xlfn.DAYS(B790,"10-Jun-2020")+1)</f>
        <v>227.3458110516934</v>
      </c>
      <c r="K790" s="162" t="s">
        <v>343</v>
      </c>
      <c r="L790" s="132"/>
      <c r="M790" s="133"/>
    </row>
    <row r="791" spans="2:13" s="126" customFormat="1" ht="13.5" hidden="1">
      <c r="B791" s="213">
        <v>45114</v>
      </c>
      <c r="C791" s="214" t="s">
        <v>26</v>
      </c>
      <c r="D791" s="226">
        <v>900</v>
      </c>
      <c r="E791" s="226">
        <v>234</v>
      </c>
      <c r="F791" s="218">
        <f t="shared" si="563"/>
        <v>666</v>
      </c>
      <c r="G791" s="226">
        <v>1270</v>
      </c>
      <c r="H791" s="226">
        <v>496</v>
      </c>
      <c r="I791" s="219">
        <f t="shared" si="564"/>
        <v>774</v>
      </c>
      <c r="J791" s="219">
        <f>SUM($D$8,$D$10:$D791)/(_xlfn.DAYS(B791,"10-Jun-2020")+1)</f>
        <v>227.94479073909173</v>
      </c>
      <c r="K791" s="162" t="s">
        <v>59</v>
      </c>
      <c r="L791" s="132"/>
      <c r="M791" s="133"/>
    </row>
    <row r="792" spans="2:13" s="126" customFormat="1" ht="13.5" hidden="1">
      <c r="B792" s="213">
        <v>45115</v>
      </c>
      <c r="C792" s="214" t="s">
        <v>18</v>
      </c>
      <c r="D792" s="226">
        <v>722</v>
      </c>
      <c r="E792" s="226">
        <v>70</v>
      </c>
      <c r="F792" s="218">
        <f t="shared" si="563"/>
        <v>652</v>
      </c>
      <c r="G792" s="226">
        <v>878</v>
      </c>
      <c r="H792" s="226">
        <v>141</v>
      </c>
      <c r="I792" s="219">
        <f t="shared" si="564"/>
        <v>737</v>
      </c>
      <c r="J792" s="219">
        <f>SUM($D$8,$D$10:$D792)/(_xlfn.DAYS(B792,"10-Jun-2020")+1)</f>
        <v>228.38434163701066</v>
      </c>
      <c r="K792" s="162" t="s">
        <v>59</v>
      </c>
      <c r="L792" s="132"/>
      <c r="M792" s="133"/>
    </row>
    <row r="793" spans="2:13" s="126" customFormat="1" ht="13.5" hidden="1">
      <c r="B793" s="213">
        <v>45116</v>
      </c>
      <c r="C793" s="214" t="s">
        <v>19</v>
      </c>
      <c r="D793" s="226">
        <v>806</v>
      </c>
      <c r="E793" s="226">
        <v>50</v>
      </c>
      <c r="F793" s="218">
        <f t="shared" si="563"/>
        <v>756</v>
      </c>
      <c r="G793" s="226">
        <v>950</v>
      </c>
      <c r="H793" s="226">
        <v>67</v>
      </c>
      <c r="I793" s="219">
        <f t="shared" si="564"/>
        <v>883</v>
      </c>
      <c r="J793" s="219">
        <f>SUM($D$8,$D$10:$D793)/(_xlfn.DAYS(B793,"10-Jun-2020")+1)</f>
        <v>228.89777777777778</v>
      </c>
      <c r="K793" s="162" t="s">
        <v>59</v>
      </c>
      <c r="L793" s="132"/>
      <c r="M793" s="133"/>
    </row>
    <row r="794" spans="2:13" s="126" customFormat="1" ht="13.5" hidden="1">
      <c r="B794" s="213">
        <v>45117</v>
      </c>
      <c r="C794" s="214" t="s">
        <v>28</v>
      </c>
      <c r="D794" s="226">
        <v>972</v>
      </c>
      <c r="E794" s="226">
        <v>248</v>
      </c>
      <c r="F794" s="218">
        <f t="shared" ref="F794" si="565">D794-E794</f>
        <v>724</v>
      </c>
      <c r="G794" s="226">
        <v>1449</v>
      </c>
      <c r="H794" s="226">
        <v>593</v>
      </c>
      <c r="I794" s="219">
        <f t="shared" si="564"/>
        <v>856</v>
      </c>
      <c r="J794" s="219">
        <f>SUM($D$8,$D$10:$D794)/(_xlfn.DAYS(B794,"10-Jun-2020")+1)</f>
        <v>229.55772646536411</v>
      </c>
      <c r="K794" s="162" t="s">
        <v>59</v>
      </c>
      <c r="L794" s="132"/>
      <c r="M794" s="133"/>
    </row>
    <row r="795" spans="2:13" s="126" customFormat="1" ht="13.5" hidden="1">
      <c r="B795" s="213">
        <v>45118</v>
      </c>
      <c r="C795" s="214" t="s">
        <v>29</v>
      </c>
      <c r="D795" s="226">
        <v>1057</v>
      </c>
      <c r="E795" s="226">
        <v>289</v>
      </c>
      <c r="F795" s="218">
        <f t="shared" ref="F795" si="566">D795-E795</f>
        <v>768</v>
      </c>
      <c r="G795" s="226">
        <v>1567</v>
      </c>
      <c r="H795" s="226">
        <v>664</v>
      </c>
      <c r="I795" s="219">
        <f t="shared" si="564"/>
        <v>903</v>
      </c>
      <c r="J795" s="219">
        <f>SUM($D$8,$D$10:$D795)/(_xlfn.DAYS(B795,"10-Jun-2020")+1)</f>
        <v>230.29192546583852</v>
      </c>
      <c r="K795" s="162" t="s">
        <v>344</v>
      </c>
      <c r="L795" s="132"/>
      <c r="M795" s="133"/>
    </row>
    <row r="796" spans="2:13" s="126" customFormat="1" ht="13.5" hidden="1">
      <c r="B796" s="213">
        <v>45119</v>
      </c>
      <c r="C796" s="214" t="s">
        <v>15</v>
      </c>
      <c r="D796" s="226">
        <v>1046</v>
      </c>
      <c r="E796" s="226">
        <v>294</v>
      </c>
      <c r="F796" s="218">
        <f t="shared" ref="F796" si="567">D796-E796</f>
        <v>752</v>
      </c>
      <c r="G796" s="226">
        <v>1565</v>
      </c>
      <c r="H796" s="226">
        <v>680</v>
      </c>
      <c r="I796" s="219">
        <f t="shared" ref="I796" si="568">G796-H796</f>
        <v>885</v>
      </c>
      <c r="J796" s="219">
        <f>SUM($D$8,$D$10:$D796)/(_xlfn.DAYS(B796,"10-Jun-2020")+1)</f>
        <v>231.01507092198582</v>
      </c>
      <c r="K796" s="162" t="s">
        <v>345</v>
      </c>
      <c r="L796" s="132"/>
      <c r="M796" s="133"/>
    </row>
    <row r="797" spans="2:13" s="126" customFormat="1" ht="13.5" hidden="1">
      <c r="B797" s="213">
        <v>45120</v>
      </c>
      <c r="C797" s="214" t="s">
        <v>16</v>
      </c>
      <c r="D797" s="226">
        <v>881</v>
      </c>
      <c r="E797" s="226">
        <v>266</v>
      </c>
      <c r="F797" s="218">
        <f t="shared" ref="F797" si="569">D797-E797</f>
        <v>615</v>
      </c>
      <c r="G797" s="226">
        <v>1181</v>
      </c>
      <c r="H797" s="226">
        <v>469</v>
      </c>
      <c r="I797" s="219">
        <f t="shared" ref="I797" si="570">G797-H797</f>
        <v>712</v>
      </c>
      <c r="J797" s="219">
        <f>SUM($D$8,$D$10:$D797)/(_xlfn.DAYS(B797,"10-Jun-2020")+1)</f>
        <v>231.59078830823736</v>
      </c>
      <c r="K797" s="162" t="s">
        <v>59</v>
      </c>
      <c r="L797" s="132"/>
      <c r="M797" s="133"/>
    </row>
    <row r="798" spans="2:13" s="126" customFormat="1" ht="13.5" hidden="1">
      <c r="B798" s="213">
        <v>45121</v>
      </c>
      <c r="C798" s="214" t="s">
        <v>26</v>
      </c>
      <c r="D798" s="226">
        <v>882</v>
      </c>
      <c r="E798" s="226">
        <v>241</v>
      </c>
      <c r="F798" s="218">
        <f t="shared" ref="F798" si="571">D798-E798</f>
        <v>641</v>
      </c>
      <c r="G798" s="226">
        <v>1215</v>
      </c>
      <c r="H798" s="226">
        <v>452</v>
      </c>
      <c r="I798" s="219">
        <f t="shared" ref="I798" si="572">G798-H798</f>
        <v>763</v>
      </c>
      <c r="J798" s="219">
        <f>SUM($D$8,$D$10:$D798)/(_xlfn.DAYS(B798,"10-Jun-2020")+1)</f>
        <v>232.16637168141594</v>
      </c>
      <c r="K798" s="162" t="s">
        <v>59</v>
      </c>
      <c r="L798" s="132"/>
      <c r="M798" s="133"/>
    </row>
    <row r="799" spans="2:13" s="126" customFormat="1" ht="13.5" hidden="1">
      <c r="B799" s="213">
        <v>45122</v>
      </c>
      <c r="C799" s="214" t="s">
        <v>18</v>
      </c>
      <c r="D799" s="226">
        <v>680</v>
      </c>
      <c r="E799" s="226">
        <v>57</v>
      </c>
      <c r="F799" s="218">
        <f t="shared" ref="F799" si="573">D799-E799</f>
        <v>623</v>
      </c>
      <c r="G799" s="226">
        <v>1056</v>
      </c>
      <c r="H799" s="226">
        <v>74</v>
      </c>
      <c r="I799" s="219">
        <f t="shared" ref="I799" si="574">G799-H799</f>
        <v>982</v>
      </c>
      <c r="J799" s="219">
        <f>SUM($D$8,$D$10:$D799)/(_xlfn.DAYS(B799,"10-Jun-2020")+1)</f>
        <v>232.56233421750665</v>
      </c>
      <c r="K799" s="162" t="s">
        <v>59</v>
      </c>
      <c r="L799" s="132"/>
      <c r="M799" s="133"/>
    </row>
    <row r="800" spans="2:13" s="126" customFormat="1" ht="13.5" hidden="1">
      <c r="B800" s="213">
        <v>45123</v>
      </c>
      <c r="C800" s="214" t="s">
        <v>19</v>
      </c>
      <c r="D800" s="226">
        <v>704</v>
      </c>
      <c r="E800" s="226">
        <v>54</v>
      </c>
      <c r="F800" s="218">
        <f t="shared" ref="F800" si="575">D800-E800</f>
        <v>650</v>
      </c>
      <c r="G800" s="226">
        <v>833</v>
      </c>
      <c r="H800" s="226">
        <v>98</v>
      </c>
      <c r="I800" s="219">
        <f t="shared" ref="I800" si="576">G800-H800</f>
        <v>735</v>
      </c>
      <c r="J800" s="219">
        <f>SUM($D$8,$D$10:$D800)/(_xlfn.DAYS(B800,"10-Jun-2020")+1)</f>
        <v>232.97879858657245</v>
      </c>
      <c r="K800" s="162" t="s">
        <v>59</v>
      </c>
      <c r="L800" s="132"/>
      <c r="M800" s="133"/>
    </row>
    <row r="801" spans="2:13" s="126" customFormat="1" ht="13.5" hidden="1">
      <c r="B801" s="213">
        <v>45124</v>
      </c>
      <c r="C801" s="214" t="s">
        <v>28</v>
      </c>
      <c r="D801" s="226">
        <v>966</v>
      </c>
      <c r="E801" s="226">
        <v>214</v>
      </c>
      <c r="F801" s="218">
        <f t="shared" ref="F801" si="577">D801-E801</f>
        <v>752</v>
      </c>
      <c r="G801" s="226">
        <v>1345</v>
      </c>
      <c r="H801" s="226">
        <v>435</v>
      </c>
      <c r="I801" s="219">
        <f t="shared" ref="I801" si="578">G801-H801</f>
        <v>910</v>
      </c>
      <c r="J801" s="219">
        <f>SUM($D$8,$D$10:$D801)/(_xlfn.DAYS(B801,"10-Jun-2020")+1)</f>
        <v>233.62577228596646</v>
      </c>
      <c r="K801" s="162" t="s">
        <v>346</v>
      </c>
      <c r="L801" s="132"/>
      <c r="M801" s="133"/>
    </row>
    <row r="802" spans="2:13" s="126" customFormat="1" ht="13.5" hidden="1">
      <c r="B802" s="213">
        <v>45125</v>
      </c>
      <c r="C802" s="214" t="s">
        <v>29</v>
      </c>
      <c r="D802" s="226">
        <v>588</v>
      </c>
      <c r="E802" s="226">
        <v>250</v>
      </c>
      <c r="F802" s="218">
        <f t="shared" ref="F802" si="579">D802-E802</f>
        <v>338</v>
      </c>
      <c r="G802" s="226">
        <v>852</v>
      </c>
      <c r="H802" s="226">
        <v>471</v>
      </c>
      <c r="I802" s="219">
        <f t="shared" ref="I802" si="580">G802-H802</f>
        <v>381</v>
      </c>
      <c r="J802" s="219">
        <f>SUM($D$8,$D$10:$D802)/(_xlfn.DAYS(B802,"10-Jun-2020")+1)</f>
        <v>233.93827160493828</v>
      </c>
      <c r="K802" s="162" t="s">
        <v>348</v>
      </c>
      <c r="L802" s="132"/>
      <c r="M802" s="133"/>
    </row>
    <row r="803" spans="2:13" s="126" customFormat="1" ht="13.5" hidden="1">
      <c r="B803" s="213">
        <v>45126</v>
      </c>
      <c r="C803" s="214" t="s">
        <v>15</v>
      </c>
      <c r="D803" s="226">
        <v>476</v>
      </c>
      <c r="E803" s="226">
        <v>214</v>
      </c>
      <c r="F803" s="218">
        <f t="shared" ref="F803" si="581">D803-E803</f>
        <v>262</v>
      </c>
      <c r="G803" s="226">
        <v>701</v>
      </c>
      <c r="H803" s="226">
        <v>404</v>
      </c>
      <c r="I803" s="219">
        <f t="shared" ref="I803" si="582">G803-H803</f>
        <v>297</v>
      </c>
      <c r="J803" s="219">
        <f>SUM($D$8,$D$10:$D803)/(_xlfn.DAYS(B803,"10-Jun-2020")+1)</f>
        <v>234.15154185022027</v>
      </c>
      <c r="K803" s="162" t="s">
        <v>347</v>
      </c>
      <c r="L803" s="132"/>
      <c r="M803" s="133"/>
    </row>
    <row r="804" spans="2:13" s="126" customFormat="1" ht="13.5" hidden="1">
      <c r="B804" s="213">
        <v>45127</v>
      </c>
      <c r="C804" s="214" t="s">
        <v>16</v>
      </c>
      <c r="D804" s="226">
        <v>469</v>
      </c>
      <c r="E804" s="226">
        <v>250</v>
      </c>
      <c r="F804" s="218">
        <f t="shared" ref="F804" si="583">D804-E804</f>
        <v>219</v>
      </c>
      <c r="G804" s="226">
        <v>839</v>
      </c>
      <c r="H804" s="226">
        <v>592</v>
      </c>
      <c r="I804" s="219">
        <f t="shared" ref="I804" si="584">G804-H804</f>
        <v>247</v>
      </c>
      <c r="J804" s="219">
        <f>SUM($D$8,$D$10:$D804)/(_xlfn.DAYS(B804,"10-Jun-2020")+1)</f>
        <v>234.35827464788733</v>
      </c>
      <c r="K804" s="162" t="s">
        <v>349</v>
      </c>
      <c r="L804" s="132"/>
      <c r="M804" s="133"/>
    </row>
    <row r="805" spans="2:13" s="126" customFormat="1" ht="13.5" hidden="1">
      <c r="B805" s="213">
        <v>45128</v>
      </c>
      <c r="C805" s="214" t="s">
        <v>26</v>
      </c>
      <c r="D805" s="226">
        <v>454</v>
      </c>
      <c r="E805" s="226">
        <v>234</v>
      </c>
      <c r="F805" s="218">
        <f t="shared" ref="F805" si="585">D805-E805</f>
        <v>220</v>
      </c>
      <c r="G805" s="226">
        <v>742</v>
      </c>
      <c r="H805" s="226">
        <v>462</v>
      </c>
      <c r="I805" s="219">
        <f t="shared" ref="I805" si="586">G805-H805</f>
        <v>280</v>
      </c>
      <c r="J805" s="219">
        <f>SUM($D$8,$D$10:$D805)/(_xlfn.DAYS(B805,"10-Jun-2020")+1)</f>
        <v>234.55145118733509</v>
      </c>
      <c r="K805" s="162" t="s">
        <v>351</v>
      </c>
      <c r="L805" s="132"/>
      <c r="M805" s="133"/>
    </row>
    <row r="806" spans="2:13" s="126" customFormat="1" ht="13.5" hidden="1">
      <c r="B806" s="213">
        <v>45129</v>
      </c>
      <c r="C806" s="214" t="s">
        <v>18</v>
      </c>
      <c r="D806" s="226">
        <v>275</v>
      </c>
      <c r="E806" s="226">
        <v>85</v>
      </c>
      <c r="F806" s="218">
        <f t="shared" ref="F806" si="587">D806-E806</f>
        <v>190</v>
      </c>
      <c r="G806" s="226">
        <v>371</v>
      </c>
      <c r="H806" s="226">
        <v>139</v>
      </c>
      <c r="I806" s="219">
        <f t="shared" ref="I806" si="588">G806-H806</f>
        <v>232</v>
      </c>
      <c r="J806" s="219">
        <f>SUM($D$8,$D$10:$D806)/(_xlfn.DAYS(B806,"10-Jun-2020")+1)</f>
        <v>234.58699472759227</v>
      </c>
      <c r="K806" s="162" t="s">
        <v>350</v>
      </c>
      <c r="L806" s="132"/>
      <c r="M806" s="133"/>
    </row>
    <row r="807" spans="2:13" s="126" customFormat="1" ht="13.5" hidden="1">
      <c r="B807" s="213">
        <v>45130</v>
      </c>
      <c r="C807" s="214" t="s">
        <v>19</v>
      </c>
      <c r="D807" s="226">
        <v>208</v>
      </c>
      <c r="E807" s="226">
        <v>35</v>
      </c>
      <c r="F807" s="218">
        <f t="shared" ref="F807" si="589">D807-E807</f>
        <v>173</v>
      </c>
      <c r="G807" s="226">
        <v>254</v>
      </c>
      <c r="H807" s="226">
        <v>41</v>
      </c>
      <c r="I807" s="219">
        <f t="shared" ref="I807" si="590">G807-H807</f>
        <v>213</v>
      </c>
      <c r="J807" s="219">
        <f>SUM($D$8,$D$10:$D807)/(_xlfn.DAYS(B807,"10-Jun-2020")+1)</f>
        <v>234.56365232660229</v>
      </c>
      <c r="K807" s="162" t="s">
        <v>350</v>
      </c>
      <c r="L807" s="132"/>
      <c r="M807" s="133"/>
    </row>
    <row r="808" spans="2:13" s="126" customFormat="1" ht="13.5" hidden="1">
      <c r="B808" s="213">
        <v>45131</v>
      </c>
      <c r="C808" s="214" t="s">
        <v>28</v>
      </c>
      <c r="D808" s="226">
        <v>361</v>
      </c>
      <c r="E808" s="226">
        <v>217</v>
      </c>
      <c r="F808" s="218">
        <f t="shared" ref="F808" si="591">D808-E808</f>
        <v>144</v>
      </c>
      <c r="G808" s="226">
        <v>937</v>
      </c>
      <c r="H808" s="226">
        <v>757</v>
      </c>
      <c r="I808" s="219">
        <f t="shared" ref="I808" si="592">G808-H808</f>
        <v>180</v>
      </c>
      <c r="J808" s="219">
        <f>SUM($D$8,$D$10:$D808)/(_xlfn.DAYS(B808,"10-Jun-2020")+1)</f>
        <v>234.67456140350876</v>
      </c>
      <c r="K808" s="162" t="s">
        <v>59</v>
      </c>
      <c r="L808" s="132"/>
      <c r="M808" s="133"/>
    </row>
    <row r="809" spans="2:13" s="126" customFormat="1" ht="13.5" hidden="1">
      <c r="B809" s="213">
        <v>45132</v>
      </c>
      <c r="C809" s="214" t="s">
        <v>29</v>
      </c>
      <c r="D809" s="226">
        <v>454</v>
      </c>
      <c r="E809" s="226">
        <v>304</v>
      </c>
      <c r="F809" s="218">
        <f t="shared" ref="F809" si="593">D809-E809</f>
        <v>150</v>
      </c>
      <c r="G809" s="226">
        <v>983</v>
      </c>
      <c r="H809" s="226">
        <v>752</v>
      </c>
      <c r="I809" s="219">
        <f t="shared" ref="I809" si="594">G809-H809</f>
        <v>231</v>
      </c>
      <c r="J809" s="219">
        <f>SUM($D$8,$D$10:$D809)/(_xlfn.DAYS(B809,"10-Jun-2020")+1)</f>
        <v>234.86678352322525</v>
      </c>
      <c r="K809" s="162" t="s">
        <v>352</v>
      </c>
      <c r="L809" s="132"/>
      <c r="M809" s="133"/>
    </row>
    <row r="810" spans="2:13" s="126" customFormat="1" ht="27" hidden="1">
      <c r="B810" s="213">
        <v>45133</v>
      </c>
      <c r="C810" s="214" t="s">
        <v>15</v>
      </c>
      <c r="D810" s="226">
        <v>523</v>
      </c>
      <c r="E810" s="226">
        <v>291</v>
      </c>
      <c r="F810" s="218">
        <f t="shared" ref="F810" si="595">D810-E810</f>
        <v>232</v>
      </c>
      <c r="G810" s="226">
        <v>954</v>
      </c>
      <c r="H810" s="226">
        <v>687</v>
      </c>
      <c r="I810" s="219">
        <f t="shared" ref="I810" si="596">G810-H810</f>
        <v>267</v>
      </c>
      <c r="J810" s="219">
        <f>SUM($D$8,$D$10:$D810)/(_xlfn.DAYS(B810,"10-Jun-2020")+1)</f>
        <v>235.11908931698775</v>
      </c>
      <c r="K810" s="196" t="s">
        <v>362</v>
      </c>
      <c r="L810" s="132"/>
      <c r="M810" s="133"/>
    </row>
    <row r="811" spans="2:13" s="126" customFormat="1" ht="13.5" hidden="1">
      <c r="B811" s="213">
        <v>45134</v>
      </c>
      <c r="C811" s="214" t="s">
        <v>16</v>
      </c>
      <c r="D811" s="226">
        <v>782</v>
      </c>
      <c r="E811" s="226">
        <v>256</v>
      </c>
      <c r="F811" s="218">
        <f t="shared" ref="F811" si="597">D811-E811</f>
        <v>526</v>
      </c>
      <c r="G811" s="226">
        <v>1039</v>
      </c>
      <c r="H811" s="226">
        <v>426</v>
      </c>
      <c r="I811" s="219">
        <f t="shared" ref="I811" si="598">G811-H811</f>
        <v>613</v>
      </c>
      <c r="J811" s="219">
        <f>SUM($D$8,$D$10:$D811)/(_xlfn.DAYS(B811,"10-Jun-2020")+1)</f>
        <v>235.59755030621173</v>
      </c>
      <c r="K811" s="196" t="s">
        <v>353</v>
      </c>
      <c r="L811" s="132"/>
      <c r="M811" s="133"/>
    </row>
    <row r="812" spans="2:13" s="126" customFormat="1" ht="27" hidden="1">
      <c r="B812" s="213">
        <v>45135</v>
      </c>
      <c r="C812" s="214" t="s">
        <v>26</v>
      </c>
      <c r="D812" s="226">
        <v>900</v>
      </c>
      <c r="E812" s="226">
        <v>263</v>
      </c>
      <c r="F812" s="218">
        <f t="shared" ref="F812" si="599">D812-E812</f>
        <v>637</v>
      </c>
      <c r="G812" s="226">
        <v>1379</v>
      </c>
      <c r="H812" s="226">
        <v>667</v>
      </c>
      <c r="I812" s="219">
        <f t="shared" ref="I812" si="600">G812-H812</f>
        <v>712</v>
      </c>
      <c r="J812" s="219">
        <f>SUM($D$8,$D$10:$D812)/(_xlfn.DAYS(B812,"10-Jun-2020")+1)</f>
        <v>236.17832167832168</v>
      </c>
      <c r="K812" s="196" t="s">
        <v>354</v>
      </c>
      <c r="L812" s="132"/>
      <c r="M812" s="133"/>
    </row>
    <row r="813" spans="2:13" s="126" customFormat="1" ht="13.5" hidden="1">
      <c r="B813" s="213">
        <v>45136</v>
      </c>
      <c r="C813" s="214" t="s">
        <v>18</v>
      </c>
      <c r="D813" s="226">
        <v>1027</v>
      </c>
      <c r="E813" s="226">
        <v>94</v>
      </c>
      <c r="F813" s="218">
        <f t="shared" ref="F813" si="601">D813-E813</f>
        <v>933</v>
      </c>
      <c r="G813" s="226">
        <v>1260</v>
      </c>
      <c r="H813" s="226">
        <v>193</v>
      </c>
      <c r="I813" s="219">
        <f t="shared" ref="I813" si="602">G813-H813</f>
        <v>1067</v>
      </c>
      <c r="J813" s="219">
        <f>SUM($D$8,$D$10:$D813)/(_xlfn.DAYS(B813,"10-Jun-2020")+1)</f>
        <v>236.86899563318778</v>
      </c>
      <c r="K813" s="196" t="s">
        <v>59</v>
      </c>
      <c r="L813" s="132"/>
      <c r="M813" s="133"/>
    </row>
    <row r="814" spans="2:13" s="126" customFormat="1" ht="13.5" hidden="1">
      <c r="B814" s="213">
        <v>45137</v>
      </c>
      <c r="C814" s="214" t="s">
        <v>19</v>
      </c>
      <c r="D814" s="226">
        <v>733</v>
      </c>
      <c r="E814" s="226">
        <v>52</v>
      </c>
      <c r="F814" s="218">
        <f t="shared" ref="F814" si="603">D814-E814</f>
        <v>681</v>
      </c>
      <c r="G814" s="226">
        <v>839</v>
      </c>
      <c r="H814" s="226">
        <v>77</v>
      </c>
      <c r="I814" s="219">
        <f t="shared" ref="I814" si="604">G814-H814</f>
        <v>762</v>
      </c>
      <c r="J814" s="219">
        <f>SUM($D$8,$D$10:$D814)/(_xlfn.DAYS(B814,"10-Jun-2020")+1)</f>
        <v>237.3019197207679</v>
      </c>
      <c r="K814" s="196" t="s">
        <v>59</v>
      </c>
      <c r="L814" s="132"/>
      <c r="M814" s="133"/>
    </row>
    <row r="815" spans="2:13" s="126" customFormat="1" ht="13.5" hidden="1">
      <c r="B815" s="213">
        <v>45138</v>
      </c>
      <c r="C815" s="214" t="s">
        <v>28</v>
      </c>
      <c r="D815" s="226">
        <v>1003</v>
      </c>
      <c r="E815" s="226">
        <v>266</v>
      </c>
      <c r="F815" s="218">
        <f t="shared" ref="F815" si="605">D815-E815</f>
        <v>737</v>
      </c>
      <c r="G815" s="226">
        <v>1361</v>
      </c>
      <c r="H815" s="226">
        <v>544</v>
      </c>
      <c r="I815" s="219">
        <f t="shared" ref="I815" si="606">G815-H815</f>
        <v>817</v>
      </c>
      <c r="J815" s="219">
        <f>SUM($D$8,$D$10:$D815)/(_xlfn.DAYS(B815,"10-Jun-2020")+1)</f>
        <v>237.96948561464691</v>
      </c>
      <c r="K815" s="196" t="s">
        <v>59</v>
      </c>
      <c r="L815" s="132"/>
      <c r="M815" s="133"/>
    </row>
    <row r="816" spans="2:13" s="126" customFormat="1" ht="13.5" hidden="1">
      <c r="B816" s="213">
        <v>45139</v>
      </c>
      <c r="C816" s="214" t="s">
        <v>29</v>
      </c>
      <c r="D816" s="226">
        <v>987</v>
      </c>
      <c r="E816" s="226">
        <v>305</v>
      </c>
      <c r="F816" s="218">
        <f t="shared" ref="F816" si="607">D816-E816</f>
        <v>682</v>
      </c>
      <c r="G816" s="226">
        <v>1404</v>
      </c>
      <c r="H816" s="226">
        <v>606</v>
      </c>
      <c r="I816" s="219">
        <f t="shared" ref="I816" si="608">G816-H816</f>
        <v>798</v>
      </c>
      <c r="J816" s="219">
        <f>SUM($D$8,$D$10:$D816)/(_xlfn.DAYS(B816,"10-Jun-2020")+1)</f>
        <v>238.6219512195122</v>
      </c>
      <c r="K816" s="196" t="s">
        <v>59</v>
      </c>
      <c r="L816" s="132"/>
      <c r="M816" s="133"/>
    </row>
    <row r="817" spans="2:13" s="126" customFormat="1" ht="13.5" hidden="1">
      <c r="B817" s="213">
        <v>45140</v>
      </c>
      <c r="C817" s="214" t="s">
        <v>15</v>
      </c>
      <c r="D817" s="226">
        <v>926</v>
      </c>
      <c r="E817" s="226">
        <v>243</v>
      </c>
      <c r="F817" s="218">
        <f t="shared" ref="F817" si="609">D817-E817</f>
        <v>683</v>
      </c>
      <c r="G817" s="226">
        <v>1210</v>
      </c>
      <c r="H817" s="226">
        <v>456</v>
      </c>
      <c r="I817" s="219">
        <f t="shared" ref="I817" si="610">G817-H817</f>
        <v>754</v>
      </c>
      <c r="J817" s="219">
        <f>SUM($D$8,$D$10:$D817)/(_xlfn.DAYS(B817,"10-Jun-2020")+1)</f>
        <v>239.22019147084421</v>
      </c>
      <c r="K817" s="196"/>
      <c r="L817" s="132"/>
      <c r="M817" s="133"/>
    </row>
    <row r="818" spans="2:13" s="165" customFormat="1" ht="27" hidden="1">
      <c r="B818" s="213">
        <v>45141</v>
      </c>
      <c r="C818" s="214" t="s">
        <v>16</v>
      </c>
      <c r="D818" s="226">
        <v>972</v>
      </c>
      <c r="E818" s="226">
        <v>263</v>
      </c>
      <c r="F818" s="218">
        <f t="shared" ref="F818" si="611">D818-E818</f>
        <v>709</v>
      </c>
      <c r="G818" s="226">
        <v>1279</v>
      </c>
      <c r="H818" s="226">
        <v>499</v>
      </c>
      <c r="I818" s="219">
        <f t="shared" ref="I818" si="612">G818-H818</f>
        <v>780</v>
      </c>
      <c r="J818" s="219">
        <f>SUM($D$8,$D$10:$D818)/(_xlfn.DAYS(B818,"10-Jun-2020")+1)</f>
        <v>239.85739130434783</v>
      </c>
      <c r="K818" s="196" t="s">
        <v>355</v>
      </c>
      <c r="L818" s="163"/>
      <c r="M818" s="164"/>
    </row>
    <row r="819" spans="2:13" s="126" customFormat="1" ht="13.5" hidden="1">
      <c r="B819" s="213">
        <v>45142</v>
      </c>
      <c r="C819" s="214" t="s">
        <v>26</v>
      </c>
      <c r="D819" s="226">
        <v>689</v>
      </c>
      <c r="E819" s="226">
        <v>251</v>
      </c>
      <c r="F819" s="218">
        <f t="shared" ref="F819" si="613">D819-E819</f>
        <v>438</v>
      </c>
      <c r="G819" s="226">
        <v>996</v>
      </c>
      <c r="H819" s="226">
        <v>468</v>
      </c>
      <c r="I819" s="219">
        <f t="shared" ref="I819" si="614">G819-H819</f>
        <v>528</v>
      </c>
      <c r="J819" s="219">
        <f>SUM($D$8,$D$10:$D819)/(_xlfn.DAYS(B819,"10-Jun-2020")+1)</f>
        <v>240.24761077324067</v>
      </c>
      <c r="K819" s="155" t="s">
        <v>59</v>
      </c>
      <c r="L819" s="132"/>
      <c r="M819" s="133"/>
    </row>
    <row r="820" spans="2:13" s="126" customFormat="1" ht="13.5" hidden="1">
      <c r="B820" s="213">
        <v>45143</v>
      </c>
      <c r="C820" s="214" t="s">
        <v>18</v>
      </c>
      <c r="D820" s="226">
        <v>439</v>
      </c>
      <c r="E820" s="226">
        <v>76</v>
      </c>
      <c r="F820" s="218">
        <f t="shared" ref="F820" si="615">D820-E820</f>
        <v>363</v>
      </c>
      <c r="G820" s="226">
        <v>556</v>
      </c>
      <c r="H820" s="226">
        <v>130</v>
      </c>
      <c r="I820" s="219">
        <f t="shared" ref="I820" si="616">G820-H820</f>
        <v>426</v>
      </c>
      <c r="J820" s="219">
        <f>SUM($D$8,$D$10:$D820)/(_xlfn.DAYS(B820,"10-Jun-2020")+1)</f>
        <v>240.42013888888889</v>
      </c>
      <c r="K820" s="155" t="s">
        <v>59</v>
      </c>
      <c r="L820" s="132"/>
      <c r="M820" s="133"/>
    </row>
    <row r="821" spans="2:13" s="126" customFormat="1" ht="13.5" hidden="1">
      <c r="B821" s="213">
        <v>45144</v>
      </c>
      <c r="C821" s="214" t="s">
        <v>19</v>
      </c>
      <c r="D821" s="226">
        <v>452</v>
      </c>
      <c r="E821" s="226">
        <v>42</v>
      </c>
      <c r="F821" s="218">
        <f t="shared" ref="F821" si="617">D821-E821</f>
        <v>410</v>
      </c>
      <c r="G821" s="226">
        <v>548</v>
      </c>
      <c r="H821" s="226">
        <v>58</v>
      </c>
      <c r="I821" s="219">
        <f t="shared" ref="I821" si="618">G821-H821</f>
        <v>490</v>
      </c>
      <c r="J821" s="219">
        <f>SUM($D$8,$D$10:$D821)/(_xlfn.DAYS(B821,"10-Jun-2020")+1)</f>
        <v>240.60364267129228</v>
      </c>
      <c r="K821" s="155" t="s">
        <v>59</v>
      </c>
      <c r="L821" s="132"/>
      <c r="M821" s="133"/>
    </row>
    <row r="822" spans="2:13" s="165" customFormat="1" ht="13.5" hidden="1">
      <c r="B822" s="213">
        <v>45145</v>
      </c>
      <c r="C822" s="214" t="s">
        <v>28</v>
      </c>
      <c r="D822" s="226">
        <v>594</v>
      </c>
      <c r="E822" s="226">
        <v>226</v>
      </c>
      <c r="F822" s="218">
        <v>371</v>
      </c>
      <c r="G822" s="226">
        <v>845</v>
      </c>
      <c r="H822" s="226">
        <v>376</v>
      </c>
      <c r="I822" s="219">
        <f t="shared" ref="I822" si="619">G822-H822</f>
        <v>469</v>
      </c>
      <c r="J822" s="219">
        <f>SUM($D$8,$D$10:$D822)/(_xlfn.DAYS(B822,"10-Jun-2020")+1)</f>
        <v>240.90987868284228</v>
      </c>
      <c r="K822" s="162" t="s">
        <v>59</v>
      </c>
      <c r="L822" s="163"/>
      <c r="M822" s="164"/>
    </row>
    <row r="823" spans="2:13" s="165" customFormat="1" ht="13.5" hidden="1">
      <c r="B823" s="213">
        <v>45146</v>
      </c>
      <c r="C823" s="214" t="s">
        <v>29</v>
      </c>
      <c r="D823" s="226">
        <f t="shared" ref="D823:D828" si="620">SUM(E823:F823)</f>
        <v>659</v>
      </c>
      <c r="E823" s="226">
        <v>232</v>
      </c>
      <c r="F823" s="218">
        <v>427</v>
      </c>
      <c r="G823" s="226">
        <f t="shared" ref="G823:G828" si="621">SUM(H823:I823)</f>
        <v>908</v>
      </c>
      <c r="H823" s="226">
        <v>396</v>
      </c>
      <c r="I823" s="219">
        <v>512</v>
      </c>
      <c r="J823" s="219">
        <f>SUM($D$8,$D$10:$D823)/(_xlfn.DAYS(B823,"10-Jun-2020")+1)</f>
        <v>241.27186147186148</v>
      </c>
      <c r="K823" s="162" t="s">
        <v>59</v>
      </c>
      <c r="L823" s="163"/>
      <c r="M823" s="164"/>
    </row>
    <row r="824" spans="2:13" s="165" customFormat="1" ht="13.5" hidden="1">
      <c r="B824" s="213">
        <v>45147</v>
      </c>
      <c r="C824" s="214" t="s">
        <v>15</v>
      </c>
      <c r="D824" s="226">
        <f t="shared" si="620"/>
        <v>718</v>
      </c>
      <c r="E824" s="226">
        <v>280</v>
      </c>
      <c r="F824" s="218">
        <v>438</v>
      </c>
      <c r="G824" s="226">
        <f t="shared" si="621"/>
        <v>956</v>
      </c>
      <c r="H824" s="226">
        <v>442</v>
      </c>
      <c r="I824" s="219">
        <v>514</v>
      </c>
      <c r="J824" s="219">
        <f>SUM($D$8,$D$10:$D824)/(_xlfn.DAYS(B824,"10-Jun-2020")+1)</f>
        <v>241.68425605536333</v>
      </c>
      <c r="K824" s="162" t="s">
        <v>356</v>
      </c>
      <c r="L824" s="163"/>
      <c r="M824" s="164"/>
    </row>
    <row r="825" spans="2:13" s="165" customFormat="1" ht="13.5" hidden="1">
      <c r="B825" s="213">
        <v>45148</v>
      </c>
      <c r="C825" s="214" t="s">
        <v>16</v>
      </c>
      <c r="D825" s="226">
        <f t="shared" si="620"/>
        <v>486</v>
      </c>
      <c r="E825" s="226">
        <v>248</v>
      </c>
      <c r="F825" s="218">
        <v>238</v>
      </c>
      <c r="G825" s="226">
        <f t="shared" si="621"/>
        <v>742</v>
      </c>
      <c r="H825" s="226">
        <v>449</v>
      </c>
      <c r="I825" s="219">
        <v>293</v>
      </c>
      <c r="J825" s="219">
        <f>SUM($D$8,$D$10:$D825)/(_xlfn.DAYS(B825,"10-Jun-2020")+1)</f>
        <v>241.89541918755401</v>
      </c>
      <c r="K825" s="162" t="s">
        <v>59</v>
      </c>
      <c r="L825" s="163"/>
      <c r="M825" s="164"/>
    </row>
    <row r="826" spans="2:13" s="228" customFormat="1" ht="13.5" hidden="1">
      <c r="B826" s="213">
        <v>45149</v>
      </c>
      <c r="C826" s="214" t="s">
        <v>26</v>
      </c>
      <c r="D826" s="226">
        <f t="shared" si="620"/>
        <v>462</v>
      </c>
      <c r="E826" s="226">
        <v>268</v>
      </c>
      <c r="F826" s="218">
        <v>194</v>
      </c>
      <c r="G826" s="226">
        <f t="shared" si="621"/>
        <v>724</v>
      </c>
      <c r="H826" s="226">
        <v>484</v>
      </c>
      <c r="I826" s="219">
        <v>240</v>
      </c>
      <c r="J826" s="219">
        <f>SUM($D$8,$D$10:$D826)/(_xlfn.DAYS(B826,"10-Jun-2020")+1)</f>
        <v>242.08549222797927</v>
      </c>
      <c r="K826" s="162" t="s">
        <v>357</v>
      </c>
      <c r="L826" s="212"/>
      <c r="M826" s="227"/>
    </row>
    <row r="827" spans="2:13" s="126" customFormat="1" ht="13.5" hidden="1">
      <c r="B827" s="213">
        <v>45150</v>
      </c>
      <c r="C827" s="214" t="s">
        <v>18</v>
      </c>
      <c r="D827" s="226">
        <f t="shared" si="620"/>
        <v>244</v>
      </c>
      <c r="E827" s="226">
        <v>60</v>
      </c>
      <c r="F827" s="218">
        <v>184</v>
      </c>
      <c r="G827" s="226">
        <f t="shared" si="621"/>
        <v>280</v>
      </c>
      <c r="H827" s="226">
        <v>78</v>
      </c>
      <c r="I827" s="219">
        <v>202</v>
      </c>
      <c r="J827" s="219">
        <f>SUM($D$8,$D$10:$D827)/(_xlfn.DAYS(B827,"10-Jun-2020")+1)</f>
        <v>242.08714408973253</v>
      </c>
      <c r="K827" s="162" t="s">
        <v>358</v>
      </c>
      <c r="L827" s="132"/>
      <c r="M827" s="133"/>
    </row>
    <row r="828" spans="2:13" s="126" customFormat="1" ht="13.5" hidden="1">
      <c r="B828" s="213">
        <v>45151</v>
      </c>
      <c r="C828" s="214" t="s">
        <v>19</v>
      </c>
      <c r="D828" s="226">
        <f t="shared" si="620"/>
        <v>205</v>
      </c>
      <c r="E828" s="226">
        <v>50</v>
      </c>
      <c r="F828" s="218">
        <v>155</v>
      </c>
      <c r="G828" s="226">
        <f t="shared" si="621"/>
        <v>265</v>
      </c>
      <c r="H828" s="226">
        <v>84</v>
      </c>
      <c r="I828" s="219">
        <v>181</v>
      </c>
      <c r="J828" s="219">
        <f>SUM($D$8,$D$10:$D828)/(_xlfn.DAYS(B828,"10-Jun-2020")+1)</f>
        <v>242.05517241379312</v>
      </c>
      <c r="K828" s="162" t="s">
        <v>358</v>
      </c>
      <c r="L828" s="132"/>
      <c r="M828" s="133"/>
    </row>
    <row r="829" spans="2:13" s="126" customFormat="1" ht="13.5" hidden="1">
      <c r="B829" s="213">
        <v>45152</v>
      </c>
      <c r="C829" s="214" t="s">
        <v>28</v>
      </c>
      <c r="D829" s="226">
        <f t="shared" ref="D829" si="622">SUM(E829:F829)</f>
        <v>787</v>
      </c>
      <c r="E829" s="226">
        <v>224</v>
      </c>
      <c r="F829" s="218">
        <v>563</v>
      </c>
      <c r="G829" s="226">
        <f t="shared" ref="G829" si="623">SUM(H829:I829)</f>
        <v>1079</v>
      </c>
      <c r="H829" s="226">
        <v>419</v>
      </c>
      <c r="I829" s="219">
        <v>660</v>
      </c>
      <c r="J829" s="219">
        <f>SUM($D$8,$D$10:$D829)/(_xlfn.DAYS(B829,"10-Jun-2020")+1)</f>
        <v>242.52454780361757</v>
      </c>
      <c r="K829" s="196" t="s">
        <v>360</v>
      </c>
      <c r="L829" s="132"/>
      <c r="M829" s="133"/>
    </row>
    <row r="830" spans="2:13" s="126" customFormat="1" ht="13.5" hidden="1">
      <c r="B830" s="213">
        <v>45153</v>
      </c>
      <c r="C830" s="214" t="s">
        <v>29</v>
      </c>
      <c r="D830" s="226">
        <f t="shared" ref="D830" si="624">SUM(E830:F830)</f>
        <v>805</v>
      </c>
      <c r="E830" s="226">
        <v>162</v>
      </c>
      <c r="F830" s="218">
        <v>643</v>
      </c>
      <c r="G830" s="226">
        <f t="shared" ref="G830" si="625">SUM(H830:I830)</f>
        <v>1052</v>
      </c>
      <c r="H830" s="226">
        <v>257</v>
      </c>
      <c r="I830" s="219">
        <v>795</v>
      </c>
      <c r="J830" s="219">
        <f>SUM($D$8,$D$10:$D830)/(_xlfn.DAYS(B830,"10-Jun-2020")+1)</f>
        <v>243.00860585197935</v>
      </c>
      <c r="K830" s="196" t="s">
        <v>359</v>
      </c>
      <c r="L830" s="132"/>
      <c r="M830" s="133"/>
    </row>
    <row r="831" spans="2:13" s="165" customFormat="1" ht="17.100000000000001" hidden="1" customHeight="1">
      <c r="B831" s="213">
        <v>45154</v>
      </c>
      <c r="C831" s="214" t="s">
        <v>15</v>
      </c>
      <c r="D831" s="226">
        <f t="shared" ref="D831" si="626">SUM(E831:F831)</f>
        <v>959</v>
      </c>
      <c r="E831" s="226">
        <v>310</v>
      </c>
      <c r="F831" s="218">
        <v>649</v>
      </c>
      <c r="G831" s="226">
        <f t="shared" ref="G831" si="627">SUM(H831:I831)</f>
        <v>1302</v>
      </c>
      <c r="H831" s="226">
        <v>551</v>
      </c>
      <c r="I831" s="219">
        <v>751</v>
      </c>
      <c r="J831" s="219">
        <f>SUM($D$8,$D$10:$D831)/(_xlfn.DAYS(B831,"10-Jun-2020")+1)</f>
        <v>243.62424763542563</v>
      </c>
      <c r="K831" s="162" t="s">
        <v>361</v>
      </c>
      <c r="L831" s="163"/>
      <c r="M831" s="164"/>
    </row>
    <row r="832" spans="2:13" s="165" customFormat="1" ht="13.5" hidden="1">
      <c r="B832" s="213">
        <v>45155</v>
      </c>
      <c r="C832" s="214" t="s">
        <v>16</v>
      </c>
      <c r="D832" s="226">
        <f t="shared" ref="D832" si="628">SUM(E832:F832)</f>
        <v>980</v>
      </c>
      <c r="E832" s="226">
        <v>288</v>
      </c>
      <c r="F832" s="218">
        <v>692</v>
      </c>
      <c r="G832" s="226">
        <f t="shared" ref="G832" si="629">SUM(H832:I832)</f>
        <v>1252</v>
      </c>
      <c r="H832" s="226">
        <v>427</v>
      </c>
      <c r="I832" s="219">
        <v>825</v>
      </c>
      <c r="J832" s="219">
        <f>SUM($D$8,$D$10:$D832)/(_xlfn.DAYS(B832,"10-Jun-2020")+1)</f>
        <v>244.25687285223367</v>
      </c>
      <c r="K832" s="162" t="s">
        <v>59</v>
      </c>
      <c r="L832" s="163"/>
      <c r="M832" s="164"/>
    </row>
    <row r="833" spans="2:13" s="126" customFormat="1" ht="13.5" hidden="1">
      <c r="B833" s="213">
        <v>45156</v>
      </c>
      <c r="C833" s="214" t="s">
        <v>26</v>
      </c>
      <c r="D833" s="226">
        <f t="shared" ref="D833" si="630">SUM(E833:F833)</f>
        <v>946</v>
      </c>
      <c r="E833" s="226">
        <v>379</v>
      </c>
      <c r="F833" s="218">
        <v>567</v>
      </c>
      <c r="G833" s="226">
        <f t="shared" ref="G833" si="631">SUM(H833:I833)</f>
        <v>1486</v>
      </c>
      <c r="H833" s="226">
        <v>819</v>
      </c>
      <c r="I833" s="219">
        <v>667</v>
      </c>
      <c r="J833" s="219">
        <f>SUM($D$8,$D$10:$D833)/(_xlfn.DAYS(B833,"10-Jun-2020")+1)</f>
        <v>244.85922746781117</v>
      </c>
      <c r="K833" s="162" t="s">
        <v>363</v>
      </c>
      <c r="L833" s="132"/>
      <c r="M833" s="133"/>
    </row>
    <row r="834" spans="2:13" s="126" customFormat="1" ht="13.5" hidden="1">
      <c r="B834" s="213">
        <v>45157</v>
      </c>
      <c r="C834" s="214" t="s">
        <v>18</v>
      </c>
      <c r="D834" s="226">
        <f t="shared" ref="D834" si="632">SUM(E834:F834)</f>
        <v>594</v>
      </c>
      <c r="E834" s="226">
        <v>75</v>
      </c>
      <c r="F834" s="218">
        <v>519</v>
      </c>
      <c r="G834" s="226">
        <f t="shared" ref="G834" si="633">SUM(H834:I834)</f>
        <v>692</v>
      </c>
      <c r="H834" s="226">
        <v>105</v>
      </c>
      <c r="I834" s="219">
        <v>587</v>
      </c>
      <c r="J834" s="219">
        <f>SUM($D$8,$D$10:$D834)/(_xlfn.DAYS(B834,"10-Jun-2020")+1)</f>
        <v>245.15866209262435</v>
      </c>
      <c r="K834" s="162" t="s">
        <v>364</v>
      </c>
      <c r="L834" s="132"/>
      <c r="M834" s="133"/>
    </row>
    <row r="835" spans="2:13" s="126" customFormat="1" ht="13.5" hidden="1">
      <c r="B835" s="213">
        <v>45158</v>
      </c>
      <c r="C835" s="214" t="s">
        <v>19</v>
      </c>
      <c r="D835" s="226">
        <f t="shared" ref="D835" si="634">SUM(E835:F835)</f>
        <v>498</v>
      </c>
      <c r="E835" s="226">
        <v>55</v>
      </c>
      <c r="F835" s="218">
        <v>443</v>
      </c>
      <c r="G835" s="226">
        <f t="shared" ref="G835" si="635">SUM(H835:I835)</f>
        <v>594</v>
      </c>
      <c r="H835" s="226">
        <v>59</v>
      </c>
      <c r="I835" s="219">
        <v>535</v>
      </c>
      <c r="J835" s="219">
        <f>SUM($D$8,$D$10:$D835)/(_xlfn.DAYS(B835,"10-Jun-2020")+1)</f>
        <v>245.37532133676092</v>
      </c>
      <c r="K835" s="162" t="s">
        <v>59</v>
      </c>
      <c r="L835" s="132"/>
      <c r="M835" s="133"/>
    </row>
    <row r="836" spans="2:13" s="165" customFormat="1" ht="13.5" hidden="1">
      <c r="B836" s="213">
        <v>45159</v>
      </c>
      <c r="C836" s="214" t="s">
        <v>28</v>
      </c>
      <c r="D836" s="226">
        <f t="shared" ref="D836" si="636">SUM(E836:F836)</f>
        <v>835</v>
      </c>
      <c r="E836" s="226">
        <v>373</v>
      </c>
      <c r="F836" s="218">
        <v>462</v>
      </c>
      <c r="G836" s="226">
        <f t="shared" ref="G836" si="637">SUM(H836:I836)</f>
        <v>1213</v>
      </c>
      <c r="H836" s="226">
        <v>638</v>
      </c>
      <c r="I836" s="219">
        <v>575</v>
      </c>
      <c r="J836" s="219">
        <f>SUM($D$8,$D$10:$D836)/(_xlfn.DAYS(B836,"10-Jun-2020")+1)</f>
        <v>245.88013698630138</v>
      </c>
      <c r="K836" s="162" t="s">
        <v>365</v>
      </c>
      <c r="L836" s="163"/>
      <c r="M836" s="164"/>
    </row>
    <row r="837" spans="2:13" s="165" customFormat="1" ht="13.5" hidden="1">
      <c r="B837" s="213">
        <v>45160</v>
      </c>
      <c r="C837" s="214" t="s">
        <v>29</v>
      </c>
      <c r="D837" s="226">
        <f t="shared" ref="D837" si="638">SUM(E837:F837)</f>
        <v>836</v>
      </c>
      <c r="E837" s="226">
        <v>356</v>
      </c>
      <c r="F837" s="218">
        <v>480</v>
      </c>
      <c r="G837" s="226">
        <f t="shared" ref="G837" si="639">SUM(H837:I837)</f>
        <v>1202</v>
      </c>
      <c r="H837" s="226">
        <v>587</v>
      </c>
      <c r="I837" s="219">
        <v>615</v>
      </c>
      <c r="J837" s="219">
        <f>SUM($D$8,$D$10:$D837)/(_xlfn.DAYS(B837,"10-Jun-2020")+1)</f>
        <v>246.38494439692045</v>
      </c>
      <c r="K837" s="162" t="s">
        <v>366</v>
      </c>
      <c r="L837" s="163"/>
      <c r="M837" s="164"/>
    </row>
    <row r="838" spans="2:13" s="165" customFormat="1" ht="13.5" hidden="1">
      <c r="B838" s="213">
        <v>45161</v>
      </c>
      <c r="C838" s="214" t="s">
        <v>15</v>
      </c>
      <c r="D838" s="226">
        <f t="shared" ref="D838" si="640">SUM(E838:F838)</f>
        <v>798</v>
      </c>
      <c r="E838" s="226">
        <v>324</v>
      </c>
      <c r="F838" s="218">
        <v>474</v>
      </c>
      <c r="G838" s="226">
        <f t="shared" ref="G838" si="641">SUM(H838:I838)</f>
        <v>1153</v>
      </c>
      <c r="H838" s="226">
        <v>584</v>
      </c>
      <c r="I838" s="219">
        <v>569</v>
      </c>
      <c r="J838" s="219">
        <f>SUM($D$8,$D$10:$D838)/(_xlfn.DAYS(B838,"10-Jun-2020")+1)</f>
        <v>246.85641025641024</v>
      </c>
      <c r="K838" s="162" t="s">
        <v>367</v>
      </c>
      <c r="L838" s="163"/>
      <c r="M838" s="164"/>
    </row>
    <row r="839" spans="2:13" s="165" customFormat="1" ht="13.5" hidden="1">
      <c r="B839" s="213">
        <v>45162</v>
      </c>
      <c r="C839" s="214" t="s">
        <v>16</v>
      </c>
      <c r="D839" s="226">
        <f t="shared" ref="D839" si="642">SUM(E839:F839)</f>
        <v>857</v>
      </c>
      <c r="E839" s="226">
        <v>382</v>
      </c>
      <c r="F839" s="218">
        <v>475</v>
      </c>
      <c r="G839" s="226">
        <f t="shared" ref="G839" si="643">SUM(H839:I839)</f>
        <v>1323</v>
      </c>
      <c r="H839" s="226">
        <v>742</v>
      </c>
      <c r="I839" s="219">
        <v>581</v>
      </c>
      <c r="J839" s="219">
        <f>SUM($D$8,$D$10:$D839)/(_xlfn.DAYS(B839,"10-Jun-2020")+1)</f>
        <v>247.37745516652433</v>
      </c>
      <c r="K839" s="162" t="s">
        <v>59</v>
      </c>
      <c r="L839" s="163"/>
      <c r="M839" s="164"/>
    </row>
    <row r="840" spans="2:13" s="126" customFormat="1" ht="13.5" hidden="1">
      <c r="B840" s="213">
        <v>45163</v>
      </c>
      <c r="C840" s="214" t="s">
        <v>26</v>
      </c>
      <c r="D840" s="226">
        <f t="shared" ref="D840" si="644">SUM(E840:F840)</f>
        <v>666</v>
      </c>
      <c r="E840" s="226">
        <v>272</v>
      </c>
      <c r="F840" s="218">
        <v>394</v>
      </c>
      <c r="G840" s="226">
        <f t="shared" ref="G840" si="645">SUM(H840:I840)</f>
        <v>906</v>
      </c>
      <c r="H840" s="226">
        <v>450</v>
      </c>
      <c r="I840" s="219">
        <v>456</v>
      </c>
      <c r="J840" s="219">
        <f>SUM($D$8,$D$10:$D840)/(_xlfn.DAYS(B840,"10-Jun-2020")+1)</f>
        <v>247.73464163822527</v>
      </c>
      <c r="K840" s="162" t="s">
        <v>59</v>
      </c>
      <c r="L840" s="132"/>
      <c r="M840" s="133"/>
    </row>
    <row r="841" spans="2:13" s="126" customFormat="1" ht="13.5" hidden="1">
      <c r="B841" s="213">
        <v>45164</v>
      </c>
      <c r="C841" s="214" t="s">
        <v>18</v>
      </c>
      <c r="D841" s="226">
        <f t="shared" ref="D841" si="646">SUM(E841:F841)</f>
        <v>467</v>
      </c>
      <c r="E841" s="226">
        <v>78</v>
      </c>
      <c r="F841" s="218">
        <v>389</v>
      </c>
      <c r="G841" s="226">
        <f t="shared" ref="G841" si="647">SUM(H841:I841)</f>
        <v>592</v>
      </c>
      <c r="H841" s="226">
        <v>133</v>
      </c>
      <c r="I841" s="219">
        <v>459</v>
      </c>
      <c r="J841" s="219">
        <f>SUM($D$8,$D$10:$D841)/(_xlfn.DAYS(B841,"10-Jun-2020")+1)</f>
        <v>247.92156862745097</v>
      </c>
      <c r="K841" s="162" t="s">
        <v>59</v>
      </c>
      <c r="L841" s="132"/>
      <c r="M841" s="133"/>
    </row>
    <row r="842" spans="2:13" s="126" customFormat="1" ht="13.5" hidden="1">
      <c r="B842" s="213">
        <v>45165</v>
      </c>
      <c r="C842" s="214" t="s">
        <v>19</v>
      </c>
      <c r="D842" s="226">
        <f t="shared" ref="D842" si="648">SUM(E842:F842)</f>
        <v>436</v>
      </c>
      <c r="E842" s="226">
        <v>52</v>
      </c>
      <c r="F842" s="218">
        <v>384</v>
      </c>
      <c r="G842" s="226">
        <f t="shared" ref="G842" si="649">SUM(H842:I842)</f>
        <v>532</v>
      </c>
      <c r="H842" s="226">
        <v>65</v>
      </c>
      <c r="I842" s="219">
        <v>467</v>
      </c>
      <c r="J842" s="219">
        <f>SUM($D$8,$D$10:$D842)/(_xlfn.DAYS(B842,"10-Jun-2020")+1)</f>
        <v>248.08177172061329</v>
      </c>
      <c r="K842" s="162" t="s">
        <v>59</v>
      </c>
      <c r="L842" s="132"/>
      <c r="M842" s="133"/>
    </row>
    <row r="843" spans="2:13" s="165" customFormat="1" ht="13.5" hidden="1">
      <c r="B843" s="213">
        <v>45166</v>
      </c>
      <c r="C843" s="214" t="s">
        <v>28</v>
      </c>
      <c r="D843" s="226">
        <f t="shared" ref="D843" si="650">SUM(E843:F843)</f>
        <v>621</v>
      </c>
      <c r="E843" s="226">
        <v>252</v>
      </c>
      <c r="F843" s="218">
        <v>369</v>
      </c>
      <c r="G843" s="226">
        <f t="shared" ref="G843" si="651">SUM(H843:I843)</f>
        <v>853</v>
      </c>
      <c r="H843" s="226">
        <v>422</v>
      </c>
      <c r="I843" s="219">
        <v>431</v>
      </c>
      <c r="J843" s="219">
        <f>SUM($D$8,$D$10:$D843)/(_xlfn.DAYS(B843,"10-Jun-2020")+1)</f>
        <v>248.39914893617021</v>
      </c>
      <c r="K843" s="162" t="s">
        <v>59</v>
      </c>
      <c r="L843" s="163"/>
      <c r="M843" s="164"/>
    </row>
    <row r="844" spans="2:13" s="165" customFormat="1" ht="13.5" hidden="1">
      <c r="B844" s="213">
        <v>45167</v>
      </c>
      <c r="C844" s="214" t="s">
        <v>29</v>
      </c>
      <c r="D844" s="226">
        <f t="shared" ref="D844" si="652">SUM(E844:F844)</f>
        <v>730</v>
      </c>
      <c r="E844" s="226">
        <v>306</v>
      </c>
      <c r="F844" s="218">
        <v>424</v>
      </c>
      <c r="G844" s="226">
        <f t="shared" ref="G844" si="653">SUM(H844:I844)</f>
        <v>979</v>
      </c>
      <c r="H844" s="226">
        <v>465</v>
      </c>
      <c r="I844" s="219">
        <v>514</v>
      </c>
      <c r="J844" s="219">
        <f>SUM($D$8,$D$10:$D844)/(_xlfn.DAYS(B844,"10-Jun-2020")+1)</f>
        <v>248.80867346938774</v>
      </c>
      <c r="K844" s="162" t="s">
        <v>59</v>
      </c>
      <c r="L844" s="163"/>
      <c r="M844" s="164"/>
    </row>
    <row r="845" spans="2:13" s="165" customFormat="1" ht="13.5" hidden="1">
      <c r="B845" s="213">
        <v>45168</v>
      </c>
      <c r="C845" s="214" t="s">
        <v>15</v>
      </c>
      <c r="D845" s="226">
        <f t="shared" ref="D845" si="654">SUM(E845:F845)</f>
        <v>805</v>
      </c>
      <c r="E845" s="226">
        <v>313</v>
      </c>
      <c r="F845" s="218">
        <v>492</v>
      </c>
      <c r="G845" s="226">
        <f t="shared" ref="G845" si="655">SUM(H845:I845)</f>
        <v>1017</v>
      </c>
      <c r="H845" s="226">
        <v>451</v>
      </c>
      <c r="I845" s="219">
        <v>566</v>
      </c>
      <c r="J845" s="219">
        <f>SUM($D$8,$D$10:$D845)/(_xlfn.DAYS(B845,"10-Jun-2020")+1)</f>
        <v>249.28122344944774</v>
      </c>
      <c r="K845" s="196" t="s">
        <v>368</v>
      </c>
      <c r="L845" s="163"/>
      <c r="M845" s="164"/>
    </row>
    <row r="846" spans="2:13" s="165" customFormat="1" ht="27" hidden="1">
      <c r="B846" s="213">
        <v>45169</v>
      </c>
      <c r="C846" s="214" t="s">
        <v>16</v>
      </c>
      <c r="D846" s="226">
        <f t="shared" ref="D846" si="656">SUM(E846:F846)</f>
        <v>813</v>
      </c>
      <c r="E846" s="226">
        <v>355</v>
      </c>
      <c r="F846" s="218">
        <v>458</v>
      </c>
      <c r="G846" s="226">
        <f t="shared" ref="G846" si="657">SUM(H846:I846)</f>
        <v>1083</v>
      </c>
      <c r="H846" s="226">
        <v>551</v>
      </c>
      <c r="I846" s="219">
        <v>532</v>
      </c>
      <c r="J846" s="219">
        <f>SUM($D$8,$D$10:$D846)/(_xlfn.DAYS(B846,"10-Jun-2020")+1)</f>
        <v>249.75976230899829</v>
      </c>
      <c r="K846" s="196" t="s">
        <v>369</v>
      </c>
      <c r="L846" s="163"/>
      <c r="M846" s="164"/>
    </row>
    <row r="847" spans="2:13" s="126" customFormat="1" ht="40.5" hidden="1">
      <c r="B847" s="213">
        <v>45170</v>
      </c>
      <c r="C847" s="214" t="s">
        <v>26</v>
      </c>
      <c r="D847" s="226">
        <f t="shared" ref="D847" si="658">SUM(E847:F847)</f>
        <v>732</v>
      </c>
      <c r="E847" s="226">
        <v>273</v>
      </c>
      <c r="F847" s="218">
        <v>459</v>
      </c>
      <c r="G847" s="226">
        <f t="shared" ref="G847" si="659">SUM(H847:I847)</f>
        <v>1057</v>
      </c>
      <c r="H847" s="226">
        <v>429</v>
      </c>
      <c r="I847" s="219">
        <v>628</v>
      </c>
      <c r="J847" s="219">
        <f>SUM($D$8,$D$10:$D847)/(_xlfn.DAYS(B847,"10-Jun-2020")+1)</f>
        <v>250.1687871077184</v>
      </c>
      <c r="K847" s="196" t="s">
        <v>371</v>
      </c>
      <c r="L847" s="132"/>
      <c r="M847" s="133"/>
    </row>
    <row r="848" spans="2:13" s="126" customFormat="1" ht="13.5" hidden="1">
      <c r="B848" s="213">
        <v>45171</v>
      </c>
      <c r="C848" s="214" t="s">
        <v>18</v>
      </c>
      <c r="D848" s="226">
        <f t="shared" ref="D848" si="660">SUM(E848:F848)</f>
        <v>314</v>
      </c>
      <c r="E848" s="226">
        <v>100</v>
      </c>
      <c r="F848" s="218">
        <v>214</v>
      </c>
      <c r="G848" s="226">
        <f t="shared" ref="G848" si="661">SUM(H848:I848)</f>
        <v>410</v>
      </c>
      <c r="H848" s="226">
        <v>140</v>
      </c>
      <c r="I848" s="219">
        <v>270</v>
      </c>
      <c r="J848" s="219">
        <f>SUM($D$8,$D$10:$D848)/(_xlfn.DAYS(B848,"10-Jun-2020")+1)</f>
        <v>250.2228813559322</v>
      </c>
      <c r="K848" s="196" t="s">
        <v>370</v>
      </c>
      <c r="L848" s="132"/>
      <c r="M848" s="133"/>
    </row>
    <row r="849" spans="2:13" s="126" customFormat="1" ht="13.5" hidden="1">
      <c r="B849" s="213">
        <v>45172</v>
      </c>
      <c r="C849" s="214" t="s">
        <v>19</v>
      </c>
      <c r="D849" s="226">
        <f t="shared" ref="D849" si="662">SUM(E849:F849)</f>
        <v>287</v>
      </c>
      <c r="E849" s="226">
        <v>68</v>
      </c>
      <c r="F849" s="218">
        <v>219</v>
      </c>
      <c r="G849" s="226">
        <f t="shared" ref="G849" si="663">SUM(H849:I849)</f>
        <v>331</v>
      </c>
      <c r="H849" s="226">
        <v>68</v>
      </c>
      <c r="I849" s="219">
        <v>263</v>
      </c>
      <c r="J849" s="219">
        <f>SUM($D$8,$D$10:$D849)/(_xlfn.DAYS(B849,"10-Jun-2020")+1)</f>
        <v>250.25402201524133</v>
      </c>
      <c r="K849" s="196" t="s">
        <v>370</v>
      </c>
      <c r="L849" s="132"/>
      <c r="M849" s="133"/>
    </row>
    <row r="850" spans="2:13" s="165" customFormat="1" ht="13.5" hidden="1">
      <c r="B850" s="213">
        <v>45173</v>
      </c>
      <c r="C850" s="214" t="s">
        <v>28</v>
      </c>
      <c r="D850" s="226">
        <f t="shared" ref="D850" si="664">SUM(E850:F850)</f>
        <v>752</v>
      </c>
      <c r="E850" s="226">
        <v>298</v>
      </c>
      <c r="F850" s="218">
        <v>454</v>
      </c>
      <c r="G850" s="226">
        <f t="shared" ref="G850" si="665">SUM(H850:I850)</f>
        <v>1084</v>
      </c>
      <c r="H850" s="226">
        <v>534</v>
      </c>
      <c r="I850" s="219">
        <v>550</v>
      </c>
      <c r="J850" s="219">
        <f>SUM($D$8,$D$10:$D850)/(_xlfn.DAYS(B850,"10-Jun-2020")+1)</f>
        <v>250.67851099830796</v>
      </c>
      <c r="K850" s="196" t="s">
        <v>59</v>
      </c>
      <c r="L850" s="163"/>
      <c r="M850" s="164"/>
    </row>
    <row r="851" spans="2:13" s="126" customFormat="1" ht="54" hidden="1">
      <c r="B851" s="213">
        <v>45174</v>
      </c>
      <c r="C851" s="214" t="s">
        <v>29</v>
      </c>
      <c r="D851" s="226">
        <f t="shared" ref="D851" si="666">SUM(E851:F851)</f>
        <v>875</v>
      </c>
      <c r="E851" s="226">
        <v>322</v>
      </c>
      <c r="F851" s="218">
        <v>553</v>
      </c>
      <c r="G851" s="226">
        <f t="shared" ref="G851" si="667">SUM(H851:I851)</f>
        <v>1314</v>
      </c>
      <c r="H851" s="226">
        <v>576</v>
      </c>
      <c r="I851" s="219">
        <v>738</v>
      </c>
      <c r="J851" s="219">
        <f>SUM($D$8,$D$10:$D851)/(_xlfn.DAYS(B851,"10-Jun-2020")+1)</f>
        <v>251.20625528317836</v>
      </c>
      <c r="K851" s="196" t="s">
        <v>372</v>
      </c>
      <c r="L851" s="132"/>
      <c r="M851" s="133"/>
    </row>
    <row r="852" spans="2:13" s="165" customFormat="1" ht="13.5" hidden="1">
      <c r="B852" s="213">
        <v>45175</v>
      </c>
      <c r="C852" s="214" t="s">
        <v>15</v>
      </c>
      <c r="D852" s="226">
        <f t="shared" ref="D852" si="668">SUM(E852:F852)</f>
        <v>858</v>
      </c>
      <c r="E852" s="226">
        <v>341</v>
      </c>
      <c r="F852" s="218">
        <v>517</v>
      </c>
      <c r="G852" s="226">
        <f t="shared" ref="G852" si="669">SUM(H852:I852)</f>
        <v>1108</v>
      </c>
      <c r="H852" s="226">
        <v>499</v>
      </c>
      <c r="I852" s="219">
        <v>609</v>
      </c>
      <c r="J852" s="219">
        <f>SUM($D$8,$D$10:$D852)/(_xlfn.DAYS(B852,"10-Jun-2020")+1)</f>
        <v>251.71875</v>
      </c>
      <c r="K852" s="196" t="s">
        <v>373</v>
      </c>
      <c r="L852" s="163"/>
      <c r="M852" s="164"/>
    </row>
    <row r="853" spans="2:13" s="165" customFormat="1" ht="27" hidden="1">
      <c r="B853" s="213">
        <v>45176</v>
      </c>
      <c r="C853" s="214" t="s">
        <v>16</v>
      </c>
      <c r="D853" s="226">
        <f t="shared" ref="D853" si="670">SUM(E853:F853)</f>
        <v>808</v>
      </c>
      <c r="E853" s="226">
        <v>355</v>
      </c>
      <c r="F853" s="218">
        <v>453</v>
      </c>
      <c r="G853" s="226">
        <f t="shared" ref="G853" si="671">SUM(H853:I853)</f>
        <v>1112</v>
      </c>
      <c r="H853" s="226">
        <v>531</v>
      </c>
      <c r="I853" s="219">
        <v>581</v>
      </c>
      <c r="J853" s="219">
        <f>SUM($D$8,$D$10:$D853)/(_xlfn.DAYS(B853,"10-Jun-2020")+1)</f>
        <v>252.18818565400844</v>
      </c>
      <c r="K853" s="196" t="s">
        <v>374</v>
      </c>
      <c r="L853" s="163"/>
      <c r="M853" s="164"/>
    </row>
    <row r="854" spans="2:13" s="126" customFormat="1" ht="13.5" hidden="1">
      <c r="B854" s="213">
        <v>45177</v>
      </c>
      <c r="C854" s="214" t="s">
        <v>26</v>
      </c>
      <c r="D854" s="226">
        <f t="shared" ref="D854" si="672">SUM(E854:F854)</f>
        <v>797</v>
      </c>
      <c r="E854" s="226">
        <v>307</v>
      </c>
      <c r="F854" s="218">
        <v>490</v>
      </c>
      <c r="G854" s="226">
        <f t="shared" ref="G854" si="673">SUM(H854:I854)</f>
        <v>1156</v>
      </c>
      <c r="H854" s="226">
        <v>543</v>
      </c>
      <c r="I854" s="219">
        <v>613</v>
      </c>
      <c r="J854" s="219">
        <f>SUM($D$8,$D$10:$D854)/(_xlfn.DAYS(B854,"10-Jun-2020")+1)</f>
        <v>252.64755480607081</v>
      </c>
      <c r="K854" s="196" t="s">
        <v>375</v>
      </c>
      <c r="L854" s="132"/>
      <c r="M854" s="133"/>
    </row>
    <row r="855" spans="2:13" s="126" customFormat="1" ht="13.5" hidden="1">
      <c r="B855" s="213">
        <v>45178</v>
      </c>
      <c r="C855" s="214" t="s">
        <v>18</v>
      </c>
      <c r="D855" s="226">
        <f t="shared" ref="D855" si="674">SUM(E855:F855)</f>
        <v>572</v>
      </c>
      <c r="E855" s="226">
        <v>112</v>
      </c>
      <c r="F855" s="218">
        <v>460</v>
      </c>
      <c r="G855" s="226">
        <f t="shared" ref="G855" si="675">SUM(H855:I855)</f>
        <v>684</v>
      </c>
      <c r="H855" s="226">
        <v>148</v>
      </c>
      <c r="I855" s="219">
        <v>536</v>
      </c>
      <c r="J855" s="219">
        <f>SUM($D$8,$D$10:$D855)/(_xlfn.DAYS(B855,"10-Jun-2020")+1)</f>
        <v>252.91659646166806</v>
      </c>
      <c r="K855" s="196" t="s">
        <v>375</v>
      </c>
      <c r="L855" s="132"/>
      <c r="M855" s="133"/>
    </row>
    <row r="856" spans="2:13" s="126" customFormat="1" ht="13.5" hidden="1">
      <c r="B856" s="213">
        <v>45179</v>
      </c>
      <c r="C856" s="214" t="s">
        <v>19</v>
      </c>
      <c r="D856" s="226">
        <f t="shared" ref="D856" si="676">SUM(E856:F856)</f>
        <v>484</v>
      </c>
      <c r="E856" s="226">
        <v>56</v>
      </c>
      <c r="F856" s="218">
        <v>428</v>
      </c>
      <c r="G856" s="226">
        <f t="shared" ref="G856" si="677">SUM(H856:I856)</f>
        <v>590</v>
      </c>
      <c r="H856" s="226">
        <v>76</v>
      </c>
      <c r="I856" s="219">
        <v>514</v>
      </c>
      <c r="J856" s="219">
        <f>SUM($D$8,$D$10:$D856)/(_xlfn.DAYS(B856,"10-Jun-2020")+1)</f>
        <v>253.11111111111111</v>
      </c>
      <c r="K856" s="196" t="s">
        <v>375</v>
      </c>
      <c r="L856" s="132"/>
      <c r="M856" s="133"/>
    </row>
    <row r="857" spans="2:13" s="165" customFormat="1" ht="13.5" hidden="1">
      <c r="B857" s="213">
        <v>45180</v>
      </c>
      <c r="C857" s="214" t="s">
        <v>28</v>
      </c>
      <c r="D857" s="226">
        <f t="shared" ref="D857" si="678">SUM(E857:F857)</f>
        <v>706</v>
      </c>
      <c r="E857" s="226">
        <v>268</v>
      </c>
      <c r="F857" s="218">
        <v>438</v>
      </c>
      <c r="G857" s="226">
        <f t="shared" ref="G857" si="679">SUM(H857:I857)</f>
        <v>972</v>
      </c>
      <c r="H857" s="226">
        <v>463</v>
      </c>
      <c r="I857" s="219">
        <v>509</v>
      </c>
      <c r="J857" s="219">
        <f>SUM($D$8,$D$10:$D857)/(_xlfn.DAYS(B857,"10-Jun-2020")+1)</f>
        <v>253.49201009251473</v>
      </c>
      <c r="K857" s="196" t="s">
        <v>59</v>
      </c>
      <c r="L857" s="163"/>
      <c r="M857" s="164"/>
    </row>
    <row r="858" spans="2:13" s="165" customFormat="1" ht="13.5" hidden="1">
      <c r="B858" s="213">
        <v>45181</v>
      </c>
      <c r="C858" s="214" t="s">
        <v>29</v>
      </c>
      <c r="D858" s="226">
        <f t="shared" ref="D858" si="680">SUM(E858:F858)</f>
        <v>739</v>
      </c>
      <c r="E858" s="226">
        <v>279</v>
      </c>
      <c r="F858" s="218">
        <v>460</v>
      </c>
      <c r="G858" s="226">
        <f t="shared" ref="G858" si="681">SUM(H858:I858)</f>
        <v>999</v>
      </c>
      <c r="H858" s="226">
        <v>428</v>
      </c>
      <c r="I858" s="219">
        <v>571</v>
      </c>
      <c r="J858" s="219">
        <f>SUM($D$8,$D$10:$D858)/(_xlfn.DAYS(B858,"10-Jun-2020")+1)</f>
        <v>253.9</v>
      </c>
      <c r="K858" s="196" t="s">
        <v>59</v>
      </c>
      <c r="L858" s="163"/>
      <c r="M858" s="164"/>
    </row>
    <row r="859" spans="2:13" s="165" customFormat="1" ht="13.5" hidden="1">
      <c r="B859" s="213">
        <v>45182</v>
      </c>
      <c r="C859" s="214" t="s">
        <v>15</v>
      </c>
      <c r="D859" s="226">
        <f t="shared" ref="D859" si="682">SUM(E859:F859)</f>
        <v>703</v>
      </c>
      <c r="E859" s="226">
        <v>267</v>
      </c>
      <c r="F859" s="218">
        <v>436</v>
      </c>
      <c r="G859" s="226">
        <f t="shared" ref="G859" si="683">SUM(H859:I859)</f>
        <v>877</v>
      </c>
      <c r="H859" s="226">
        <v>359</v>
      </c>
      <c r="I859" s="219">
        <v>518</v>
      </c>
      <c r="J859" s="219">
        <f>SUM($D$8,$D$10:$D859)/(_xlfn.DAYS(B859,"10-Jun-2020")+1)</f>
        <v>254.27707808564233</v>
      </c>
      <c r="K859" s="196" t="s">
        <v>59</v>
      </c>
      <c r="L859" s="163"/>
      <c r="M859" s="164"/>
    </row>
    <row r="860" spans="2:13" s="165" customFormat="1" ht="13.5" hidden="1">
      <c r="B860" s="213">
        <v>45183</v>
      </c>
      <c r="C860" s="214" t="s">
        <v>16</v>
      </c>
      <c r="D860" s="226">
        <f t="shared" ref="D860:D863" si="684">SUM(E860:F860)</f>
        <v>735</v>
      </c>
      <c r="E860" s="226">
        <v>288</v>
      </c>
      <c r="F860" s="218">
        <v>447</v>
      </c>
      <c r="G860" s="226">
        <f t="shared" ref="G860:G863" si="685">SUM(H860:I860)</f>
        <v>1005</v>
      </c>
      <c r="H860" s="226">
        <v>464</v>
      </c>
      <c r="I860" s="219">
        <v>541</v>
      </c>
      <c r="J860" s="219">
        <f>SUM($D$8,$D$10:$D860)/(_xlfn.DAYS(B860,"10-Jun-2020")+1)</f>
        <v>254.68036912751677</v>
      </c>
      <c r="K860" s="196" t="s">
        <v>376</v>
      </c>
      <c r="L860" s="163"/>
      <c r="M860" s="164"/>
    </row>
    <row r="861" spans="2:13" s="126" customFormat="1" ht="13.5" hidden="1">
      <c r="B861" s="213">
        <v>45184</v>
      </c>
      <c r="C861" s="214" t="s">
        <v>26</v>
      </c>
      <c r="D861" s="226">
        <f t="shared" si="684"/>
        <v>689</v>
      </c>
      <c r="E861" s="226">
        <v>275</v>
      </c>
      <c r="F861" s="218">
        <v>414</v>
      </c>
      <c r="G861" s="226">
        <f t="shared" si="685"/>
        <v>923</v>
      </c>
      <c r="H861" s="226">
        <v>409</v>
      </c>
      <c r="I861" s="219">
        <v>514</v>
      </c>
      <c r="J861" s="219">
        <f>SUM($D$8,$D$10:$D861)/(_xlfn.DAYS(B861,"10-Jun-2020")+1)</f>
        <v>255.04442581726738</v>
      </c>
      <c r="K861" s="196" t="s">
        <v>378</v>
      </c>
      <c r="L861" s="132"/>
      <c r="M861" s="133"/>
    </row>
    <row r="862" spans="2:13" s="126" customFormat="1" ht="13.5" hidden="1">
      <c r="B862" s="213">
        <v>45185</v>
      </c>
      <c r="C862" s="214" t="s">
        <v>18</v>
      </c>
      <c r="D862" s="226">
        <f t="shared" si="684"/>
        <v>525</v>
      </c>
      <c r="E862" s="226">
        <v>78</v>
      </c>
      <c r="F862" s="218">
        <v>447</v>
      </c>
      <c r="G862" s="226">
        <f t="shared" si="685"/>
        <v>666</v>
      </c>
      <c r="H862" s="226">
        <v>116</v>
      </c>
      <c r="I862" s="219">
        <v>550</v>
      </c>
      <c r="J862" s="219">
        <f>SUM($D$8,$D$10:$D862)/(_xlfn.DAYS(B862,"10-Jun-2020")+1)</f>
        <v>255.27051926298157</v>
      </c>
      <c r="K862" s="196" t="s">
        <v>59</v>
      </c>
      <c r="L862" s="132"/>
      <c r="M862" s="133"/>
    </row>
    <row r="863" spans="2:13" s="126" customFormat="1" ht="13.5" hidden="1">
      <c r="B863" s="213">
        <v>45186</v>
      </c>
      <c r="C863" s="214" t="s">
        <v>19</v>
      </c>
      <c r="D863" s="226">
        <f t="shared" si="684"/>
        <v>462</v>
      </c>
      <c r="E863" s="226">
        <v>76</v>
      </c>
      <c r="F863" s="218">
        <v>386</v>
      </c>
      <c r="G863" s="226">
        <f t="shared" si="685"/>
        <v>564</v>
      </c>
      <c r="H863" s="226">
        <v>102</v>
      </c>
      <c r="I863" s="219">
        <v>462</v>
      </c>
      <c r="J863" s="219">
        <f>SUM($D$8,$D$10:$D863)/(_xlfn.DAYS(B863,"10-Jun-2020")+1)</f>
        <v>255.44351464435147</v>
      </c>
      <c r="K863" s="196" t="s">
        <v>377</v>
      </c>
      <c r="L863" s="132"/>
      <c r="M863" s="133"/>
    </row>
    <row r="864" spans="2:13" s="165" customFormat="1" ht="13.5" hidden="1">
      <c r="B864" s="213">
        <v>45187</v>
      </c>
      <c r="C864" s="214" t="s">
        <v>28</v>
      </c>
      <c r="D864" s="226">
        <f t="shared" ref="D864" si="686">SUM(E864:F864)</f>
        <v>660</v>
      </c>
      <c r="E864" s="226">
        <v>254</v>
      </c>
      <c r="F864" s="218">
        <v>406</v>
      </c>
      <c r="G864" s="226">
        <f t="shared" ref="G864" si="687">SUM(H864:I864)</f>
        <v>862</v>
      </c>
      <c r="H864" s="226">
        <v>364</v>
      </c>
      <c r="I864" s="219">
        <v>498</v>
      </c>
      <c r="J864" s="219">
        <f>SUM($D$8,$D$10:$D864)/(_xlfn.DAYS(B864,"10-Jun-2020")+1)</f>
        <v>255.78177257525084</v>
      </c>
      <c r="K864" s="196" t="s">
        <v>379</v>
      </c>
      <c r="L864" s="163"/>
      <c r="M864" s="164"/>
    </row>
    <row r="865" spans="2:13" s="165" customFormat="1" ht="13.5" hidden="1">
      <c r="B865" s="213">
        <v>45188</v>
      </c>
      <c r="C865" s="214" t="s">
        <v>29</v>
      </c>
      <c r="D865" s="226">
        <f t="shared" ref="D865" si="688">SUM(E865:F865)</f>
        <v>515</v>
      </c>
      <c r="E865" s="226">
        <v>306</v>
      </c>
      <c r="F865" s="218">
        <v>209</v>
      </c>
      <c r="G865" s="226">
        <f t="shared" ref="G865" si="689">SUM(H865:I865)</f>
        <v>649</v>
      </c>
      <c r="H865" s="226">
        <v>418</v>
      </c>
      <c r="I865" s="219">
        <v>231</v>
      </c>
      <c r="J865" s="219">
        <f>SUM($D$8,$D$10:$D865)/(_xlfn.DAYS(B865,"10-Jun-2020")+1)</f>
        <v>255.99832915622389</v>
      </c>
      <c r="K865" s="196" t="s">
        <v>380</v>
      </c>
      <c r="L865" s="163"/>
      <c r="M865" s="164"/>
    </row>
    <row r="866" spans="2:13" s="165" customFormat="1" ht="13.5" hidden="1">
      <c r="B866" s="213">
        <v>45189</v>
      </c>
      <c r="C866" s="214" t="s">
        <v>15</v>
      </c>
      <c r="D866" s="226">
        <f t="shared" ref="D866" si="690">SUM(E866:F866)</f>
        <v>1092</v>
      </c>
      <c r="E866" s="226">
        <v>284</v>
      </c>
      <c r="F866" s="218">
        <v>808</v>
      </c>
      <c r="G866" s="226">
        <f t="shared" ref="G866" si="691">SUM(H866:I866)</f>
        <v>1348</v>
      </c>
      <c r="H866" s="226">
        <v>403</v>
      </c>
      <c r="I866" s="219">
        <v>945</v>
      </c>
      <c r="J866" s="219">
        <f>SUM($D$8,$D$10:$D866)/(_xlfn.DAYS(B866,"10-Jun-2020")+1)</f>
        <v>256.69616026711185</v>
      </c>
      <c r="K866" s="196" t="s">
        <v>59</v>
      </c>
      <c r="L866" s="163"/>
      <c r="M866" s="164"/>
    </row>
    <row r="867" spans="2:13" s="165" customFormat="1" ht="13.5" hidden="1">
      <c r="B867" s="213">
        <v>45190</v>
      </c>
      <c r="C867" s="214" t="s">
        <v>16</v>
      </c>
      <c r="D867" s="226">
        <f t="shared" ref="D867" si="692">SUM(E867:F867)</f>
        <v>819</v>
      </c>
      <c r="E867" s="226">
        <v>284</v>
      </c>
      <c r="F867" s="218">
        <v>535</v>
      </c>
      <c r="G867" s="226">
        <f t="shared" ref="G867" si="693">SUM(H867:I867)</f>
        <v>1156</v>
      </c>
      <c r="H867" s="226">
        <v>413</v>
      </c>
      <c r="I867" s="219">
        <v>743</v>
      </c>
      <c r="J867" s="219">
        <f>SUM($D$8,$D$10:$D867)/(_xlfn.DAYS(B867,"10-Jun-2020")+1)</f>
        <v>257.16513761467888</v>
      </c>
      <c r="K867" s="196" t="s">
        <v>381</v>
      </c>
      <c r="L867" s="163"/>
      <c r="M867" s="164"/>
    </row>
    <row r="868" spans="2:13" s="126" customFormat="1" ht="13.5" hidden="1">
      <c r="B868" s="213">
        <v>45191</v>
      </c>
      <c r="C868" s="214" t="s">
        <v>26</v>
      </c>
      <c r="D868" s="226">
        <f t="shared" ref="D868:D870" si="694">SUM(E868:F868)</f>
        <v>769</v>
      </c>
      <c r="E868" s="226">
        <v>206</v>
      </c>
      <c r="F868" s="218">
        <v>563</v>
      </c>
      <c r="G868" s="226">
        <f t="shared" ref="G868:G870" si="695">SUM(H868:I868)</f>
        <v>1016</v>
      </c>
      <c r="H868" s="226">
        <v>348</v>
      </c>
      <c r="I868" s="219">
        <v>668</v>
      </c>
      <c r="J868" s="219">
        <f>SUM($D$8,$D$10:$D868)/(_xlfn.DAYS(B868,"10-Jun-2020")+1)</f>
        <v>257.59166666666664</v>
      </c>
      <c r="K868" s="196" t="s">
        <v>382</v>
      </c>
      <c r="L868" s="132"/>
      <c r="M868" s="133"/>
    </row>
    <row r="869" spans="2:13" s="126" customFormat="1" ht="13.5" hidden="1">
      <c r="B869" s="213">
        <v>45192</v>
      </c>
      <c r="C869" s="214" t="s">
        <v>18</v>
      </c>
      <c r="D869" s="226">
        <f t="shared" si="694"/>
        <v>467</v>
      </c>
      <c r="E869" s="226">
        <v>106</v>
      </c>
      <c r="F869" s="218">
        <v>361</v>
      </c>
      <c r="G869" s="226">
        <f t="shared" si="695"/>
        <v>561</v>
      </c>
      <c r="H869" s="226">
        <v>130</v>
      </c>
      <c r="I869" s="219">
        <v>431</v>
      </c>
      <c r="J869" s="219">
        <f>SUM($D$8,$D$10:$D869)/(_xlfn.DAYS(B869,"10-Jun-2020")+1)</f>
        <v>257.7660283097419</v>
      </c>
      <c r="K869" s="196" t="s">
        <v>59</v>
      </c>
      <c r="L869" s="225"/>
    </row>
    <row r="870" spans="2:13" s="126" customFormat="1" ht="13.5" hidden="1">
      <c r="B870" s="213">
        <v>45193</v>
      </c>
      <c r="C870" s="214" t="s">
        <v>19</v>
      </c>
      <c r="D870" s="226">
        <f t="shared" si="694"/>
        <v>434</v>
      </c>
      <c r="E870" s="226">
        <v>72</v>
      </c>
      <c r="F870" s="218">
        <v>362</v>
      </c>
      <c r="G870" s="226">
        <f t="shared" si="695"/>
        <v>523</v>
      </c>
      <c r="H870" s="226">
        <v>97</v>
      </c>
      <c r="I870" s="219">
        <v>426</v>
      </c>
      <c r="J870" s="219">
        <f>SUM($D$8,$D$10:$D870)/(_xlfn.DAYS(B870,"10-Jun-2020")+1)</f>
        <v>257.91264559068219</v>
      </c>
      <c r="K870" s="196" t="s">
        <v>59</v>
      </c>
      <c r="L870" s="225"/>
    </row>
    <row r="871" spans="2:13" s="165" customFormat="1" ht="27" hidden="1">
      <c r="B871" s="213">
        <v>45194</v>
      </c>
      <c r="C871" s="214" t="s">
        <v>28</v>
      </c>
      <c r="D871" s="226">
        <f t="shared" ref="D871" si="696">SUM(E871:F871)</f>
        <v>1117</v>
      </c>
      <c r="E871" s="226">
        <v>323</v>
      </c>
      <c r="F871" s="218">
        <v>794</v>
      </c>
      <c r="G871" s="226">
        <f>SUM(H871:I871)</f>
        <v>1597</v>
      </c>
      <c r="H871" s="226">
        <v>622</v>
      </c>
      <c r="I871" s="219">
        <v>975</v>
      </c>
      <c r="J871" s="219">
        <f>SUM($D$8,$D$10:$D871)/(_xlfn.DAYS(B871,"10-Jun-2020")+1)</f>
        <v>258.62676641729013</v>
      </c>
      <c r="K871" s="196" t="s">
        <v>383</v>
      </c>
      <c r="L871" s="229"/>
    </row>
    <row r="872" spans="2:13" s="165" customFormat="1" ht="40.5" hidden="1">
      <c r="B872" s="213">
        <v>45195</v>
      </c>
      <c r="C872" s="214" t="s">
        <v>29</v>
      </c>
      <c r="D872" s="226">
        <f t="shared" ref="D872" si="697">SUM(E872:F872)</f>
        <v>1081</v>
      </c>
      <c r="E872" s="226">
        <v>323</v>
      </c>
      <c r="F872" s="218">
        <v>758</v>
      </c>
      <c r="G872" s="226">
        <f>SUM(H872:I872)</f>
        <v>1527</v>
      </c>
      <c r="H872" s="226">
        <v>583</v>
      </c>
      <c r="I872" s="219">
        <v>944</v>
      </c>
      <c r="J872" s="219">
        <f>SUM($D$8,$D$10:$D872)/(_xlfn.DAYS(B872,"10-Jun-2020")+1)</f>
        <v>259.30980066445181</v>
      </c>
      <c r="K872" s="196" t="s">
        <v>384</v>
      </c>
      <c r="L872" s="229"/>
    </row>
    <row r="873" spans="2:13" s="126" customFormat="1" ht="13.5" hidden="1">
      <c r="B873" s="213">
        <v>45196</v>
      </c>
      <c r="C873" s="214" t="s">
        <v>15</v>
      </c>
      <c r="D873" s="226">
        <f t="shared" ref="D873:D879" si="698">SUM(E873:F873)</f>
        <v>969</v>
      </c>
      <c r="E873" s="226">
        <v>250</v>
      </c>
      <c r="F873" s="218">
        <v>719</v>
      </c>
      <c r="G873" s="226">
        <f t="shared" ref="G873:G879" si="699">SUM(H873:I873)</f>
        <v>1214</v>
      </c>
      <c r="H873" s="226">
        <v>332</v>
      </c>
      <c r="I873" s="219">
        <v>882</v>
      </c>
      <c r="J873" s="219">
        <f>SUM($D$8,$D$10:$D873)/(_xlfn.DAYS(B873,"10-Jun-2020")+1)</f>
        <v>259.89875518672198</v>
      </c>
      <c r="K873" s="196" t="s">
        <v>59</v>
      </c>
      <c r="L873" s="225"/>
    </row>
    <row r="874" spans="2:13" s="126" customFormat="1" ht="13.5" hidden="1">
      <c r="B874" s="213">
        <v>45197</v>
      </c>
      <c r="C874" s="214" t="s">
        <v>16</v>
      </c>
      <c r="D874" s="226">
        <f t="shared" si="698"/>
        <v>914</v>
      </c>
      <c r="E874" s="226">
        <v>190</v>
      </c>
      <c r="F874" s="218">
        <v>724</v>
      </c>
      <c r="G874" s="226">
        <f t="shared" si="699"/>
        <v>1137</v>
      </c>
      <c r="H874" s="226">
        <v>240</v>
      </c>
      <c r="I874" s="219">
        <v>897</v>
      </c>
      <c r="J874" s="219">
        <f>SUM($D$8,$D$10:$D874)/(_xlfn.DAYS(B874,"10-Jun-2020")+1)</f>
        <v>260.44112769485906</v>
      </c>
      <c r="K874" s="196" t="s">
        <v>385</v>
      </c>
      <c r="L874" s="225"/>
    </row>
    <row r="875" spans="2:13" s="126" customFormat="1" ht="13.5" hidden="1">
      <c r="B875" s="213">
        <v>45198</v>
      </c>
      <c r="C875" s="214" t="s">
        <v>26</v>
      </c>
      <c r="D875" s="226">
        <f t="shared" si="698"/>
        <v>874</v>
      </c>
      <c r="E875" s="226">
        <v>156</v>
      </c>
      <c r="F875" s="218">
        <v>718</v>
      </c>
      <c r="G875" s="226">
        <f t="shared" si="699"/>
        <v>995</v>
      </c>
      <c r="H875" s="226">
        <v>204</v>
      </c>
      <c r="I875" s="219">
        <v>791</v>
      </c>
      <c r="J875" s="219">
        <f>SUM($D$8,$D$10:$D875)/(_xlfn.DAYS(B875,"10-Jun-2020")+1)</f>
        <v>260.94946147473075</v>
      </c>
      <c r="K875" s="196" t="s">
        <v>385</v>
      </c>
      <c r="L875" s="225"/>
    </row>
    <row r="876" spans="2:13" s="126" customFormat="1" ht="13.5" hidden="1">
      <c r="B876" s="213">
        <v>45199</v>
      </c>
      <c r="C876" s="214" t="s">
        <v>18</v>
      </c>
      <c r="D876" s="226">
        <f t="shared" si="698"/>
        <v>803</v>
      </c>
      <c r="E876" s="226">
        <v>79</v>
      </c>
      <c r="F876" s="218">
        <v>724</v>
      </c>
      <c r="G876" s="226">
        <f t="shared" si="699"/>
        <v>942</v>
      </c>
      <c r="H876" s="226">
        <v>88</v>
      </c>
      <c r="I876" s="219">
        <v>854</v>
      </c>
      <c r="J876" s="219">
        <f>SUM($D$8,$D$10:$D876)/(_xlfn.DAYS(B876,"10-Jun-2020")+1)</f>
        <v>261.39817880794703</v>
      </c>
      <c r="K876" s="196" t="s">
        <v>59</v>
      </c>
      <c r="L876" s="225"/>
    </row>
    <row r="877" spans="2:13" s="126" customFormat="1" ht="13.5" hidden="1">
      <c r="B877" s="213">
        <v>45200</v>
      </c>
      <c r="C877" s="214" t="s">
        <v>19</v>
      </c>
      <c r="D877" s="226">
        <f t="shared" si="698"/>
        <v>851</v>
      </c>
      <c r="E877" s="226">
        <v>59</v>
      </c>
      <c r="F877" s="218">
        <v>792</v>
      </c>
      <c r="G877" s="226">
        <f t="shared" si="699"/>
        <v>1018</v>
      </c>
      <c r="H877" s="226">
        <v>90</v>
      </c>
      <c r="I877" s="219">
        <v>928</v>
      </c>
      <c r="J877" s="219">
        <f>SUM($D$8,$D$10:$D877)/(_xlfn.DAYS(B877,"10-Jun-2020")+1)</f>
        <v>261.88585607940445</v>
      </c>
      <c r="K877" s="196" t="s">
        <v>385</v>
      </c>
      <c r="L877" s="225"/>
    </row>
    <row r="878" spans="2:13" s="126" customFormat="1" ht="13.5" hidden="1">
      <c r="B878" s="213">
        <v>45201</v>
      </c>
      <c r="C878" s="214" t="s">
        <v>28</v>
      </c>
      <c r="D878" s="226">
        <f t="shared" si="698"/>
        <v>1295</v>
      </c>
      <c r="E878" s="226">
        <v>150</v>
      </c>
      <c r="F878" s="218">
        <v>1145</v>
      </c>
      <c r="G878" s="226">
        <f t="shared" si="699"/>
        <v>1606</v>
      </c>
      <c r="H878" s="226">
        <v>214</v>
      </c>
      <c r="I878" s="219">
        <v>1392</v>
      </c>
      <c r="J878" s="219">
        <f>SUM($D$8,$D$10:$D878)/(_xlfn.DAYS(B878,"10-Jun-2020")+1)</f>
        <v>262.73966942148758</v>
      </c>
      <c r="K878" s="196" t="s">
        <v>385</v>
      </c>
      <c r="L878" s="225"/>
    </row>
    <row r="879" spans="2:13" s="126" customFormat="1" ht="13.5" hidden="1">
      <c r="B879" s="213">
        <v>45202</v>
      </c>
      <c r="C879" s="214" t="s">
        <v>29</v>
      </c>
      <c r="D879" s="226">
        <f t="shared" si="698"/>
        <v>564</v>
      </c>
      <c r="E879" s="226">
        <v>99</v>
      </c>
      <c r="F879" s="218">
        <v>465</v>
      </c>
      <c r="G879" s="226">
        <f t="shared" si="699"/>
        <v>650</v>
      </c>
      <c r="H879" s="226">
        <v>139</v>
      </c>
      <c r="I879" s="219">
        <v>511</v>
      </c>
      <c r="J879" s="219">
        <f>SUM($D$8,$D$10:$D879)/(_xlfn.DAYS(B879,"10-Jun-2020")+1)</f>
        <v>262.98843930635837</v>
      </c>
      <c r="K879" s="196" t="s">
        <v>385</v>
      </c>
      <c r="L879" s="225"/>
    </row>
    <row r="880" spans="2:13" s="165" customFormat="1" ht="13.5" hidden="1">
      <c r="B880" s="213">
        <v>45203</v>
      </c>
      <c r="C880" s="214" t="s">
        <v>15</v>
      </c>
      <c r="D880" s="226">
        <f t="shared" ref="D880" si="700">SUM(E880:F880)</f>
        <v>589</v>
      </c>
      <c r="E880" s="226">
        <v>260</v>
      </c>
      <c r="F880" s="218">
        <v>329</v>
      </c>
      <c r="G880" s="226">
        <f t="shared" ref="G880" si="701">SUM(H880:I880)</f>
        <v>766</v>
      </c>
      <c r="H880" s="226">
        <v>366</v>
      </c>
      <c r="I880" s="219">
        <v>400</v>
      </c>
      <c r="J880" s="219">
        <f>SUM($D$8,$D$10:$D880)/(_xlfn.DAYS(B880,"10-Jun-2020")+1)</f>
        <v>263.25742574257424</v>
      </c>
      <c r="K880" s="196" t="s">
        <v>386</v>
      </c>
      <c r="L880" s="229"/>
    </row>
    <row r="881" spans="2:12" s="165" customFormat="1" ht="27" hidden="1">
      <c r="B881" s="213">
        <v>45204</v>
      </c>
      <c r="C881" s="214" t="s">
        <v>16</v>
      </c>
      <c r="D881" s="226">
        <f t="shared" ref="D881" si="702">SUM(E881:F881)</f>
        <v>558</v>
      </c>
      <c r="E881" s="226">
        <v>297</v>
      </c>
      <c r="F881" s="218">
        <v>261</v>
      </c>
      <c r="G881" s="226">
        <f t="shared" ref="G881" si="703">SUM(H881:I881)</f>
        <v>741</v>
      </c>
      <c r="H881" s="226">
        <v>448</v>
      </c>
      <c r="I881" s="219">
        <v>293</v>
      </c>
      <c r="J881" s="219">
        <f>SUM($D$8,$D$10:$D881)/(_xlfn.DAYS(B881,"10-Jun-2020")+1)</f>
        <v>263.50041220115418</v>
      </c>
      <c r="K881" s="196" t="s">
        <v>387</v>
      </c>
      <c r="L881" s="229"/>
    </row>
    <row r="882" spans="2:12" s="126" customFormat="1" ht="13.5" hidden="1">
      <c r="B882" s="213">
        <v>45205</v>
      </c>
      <c r="C882" s="214" t="s">
        <v>26</v>
      </c>
      <c r="D882" s="226">
        <f t="shared" ref="D882:D885" si="704">SUM(E882:F882)</f>
        <v>845</v>
      </c>
      <c r="E882" s="226">
        <v>263</v>
      </c>
      <c r="F882" s="218">
        <v>582</v>
      </c>
      <c r="G882" s="226">
        <f t="shared" ref="G882:G885" si="705">SUM(H882:I882)</f>
        <v>1009</v>
      </c>
      <c r="H882" s="226">
        <v>346</v>
      </c>
      <c r="I882" s="219">
        <v>663</v>
      </c>
      <c r="J882" s="219">
        <f>SUM($D$8,$D$10:$D882)/(_xlfn.DAYS(B882,"10-Jun-2020")+1)</f>
        <v>263.97940691927511</v>
      </c>
      <c r="K882" s="196" t="s">
        <v>59</v>
      </c>
      <c r="L882" s="225"/>
    </row>
    <row r="883" spans="2:12" s="126" customFormat="1" ht="13.5" hidden="1">
      <c r="B883" s="213">
        <v>45206</v>
      </c>
      <c r="C883" s="214" t="s">
        <v>18</v>
      </c>
      <c r="D883" s="226">
        <f>SUM(E883:F883)</f>
        <v>711</v>
      </c>
      <c r="E883" s="226">
        <v>99</v>
      </c>
      <c r="F883" s="218">
        <v>612</v>
      </c>
      <c r="G883" s="226">
        <f t="shared" si="705"/>
        <v>843</v>
      </c>
      <c r="H883" s="226">
        <v>147</v>
      </c>
      <c r="I883" s="219">
        <v>696</v>
      </c>
      <c r="J883" s="219">
        <f>SUM($D$8,$D$10:$D883)/(_xlfn.DAYS(B883,"10-Jun-2020")+1)</f>
        <v>264.34732510288063</v>
      </c>
      <c r="K883" s="196" t="s">
        <v>59</v>
      </c>
      <c r="L883" s="225"/>
    </row>
    <row r="884" spans="2:12" s="126" customFormat="1" ht="13.5" hidden="1">
      <c r="B884" s="213">
        <v>45207</v>
      </c>
      <c r="C884" s="214" t="s">
        <v>19</v>
      </c>
      <c r="D884" s="226">
        <f t="shared" si="704"/>
        <v>634</v>
      </c>
      <c r="E884" s="226">
        <v>69</v>
      </c>
      <c r="F884" s="218">
        <v>565</v>
      </c>
      <c r="G884" s="226">
        <f t="shared" si="705"/>
        <v>752</v>
      </c>
      <c r="H884" s="226">
        <v>80</v>
      </c>
      <c r="I884" s="219">
        <v>672</v>
      </c>
      <c r="J884" s="219">
        <f>SUM($D$8,$D$10:$D884)/(_xlfn.DAYS(B884,"10-Jun-2020")+1)</f>
        <v>264.6513157894737</v>
      </c>
      <c r="K884" s="196" t="s">
        <v>388</v>
      </c>
      <c r="L884" s="225"/>
    </row>
    <row r="885" spans="2:12" s="126" customFormat="1" ht="13.5" hidden="1">
      <c r="B885" s="213">
        <v>45208</v>
      </c>
      <c r="C885" s="214" t="s">
        <v>28</v>
      </c>
      <c r="D885" s="226">
        <f t="shared" si="704"/>
        <v>710</v>
      </c>
      <c r="E885" s="226">
        <v>172</v>
      </c>
      <c r="F885" s="218">
        <v>538</v>
      </c>
      <c r="G885" s="226">
        <f t="shared" si="705"/>
        <v>929</v>
      </c>
      <c r="H885" s="226">
        <v>292</v>
      </c>
      <c r="I885" s="219">
        <v>637</v>
      </c>
      <c r="J885" s="219">
        <f>SUM($D$8,$D$10:$D885)/(_xlfn.DAYS(B885,"10-Jun-2020")+1)</f>
        <v>265.01725554642564</v>
      </c>
      <c r="K885" s="196" t="s">
        <v>388</v>
      </c>
      <c r="L885" s="225"/>
    </row>
    <row r="886" spans="2:12" s="165" customFormat="1" ht="27" hidden="1">
      <c r="B886" s="213">
        <v>45209</v>
      </c>
      <c r="C886" s="214" t="s">
        <v>29</v>
      </c>
      <c r="D886" s="226">
        <f t="shared" ref="D886" si="706">SUM(E886:F886)</f>
        <v>846</v>
      </c>
      <c r="E886" s="226">
        <v>255</v>
      </c>
      <c r="F886" s="218">
        <v>591</v>
      </c>
      <c r="G886" s="226">
        <f t="shared" ref="G886" si="707">SUM(H886:I886)</f>
        <v>1115</v>
      </c>
      <c r="H886" s="226">
        <v>436</v>
      </c>
      <c r="I886" s="219">
        <v>679</v>
      </c>
      <c r="J886" s="219">
        <f>SUM($D$8,$D$10:$D886)/(_xlfn.DAYS(B886,"10-Jun-2020")+1)</f>
        <v>265.4942528735632</v>
      </c>
      <c r="K886" s="196" t="s">
        <v>389</v>
      </c>
      <c r="L886" s="229"/>
    </row>
    <row r="887" spans="2:12" s="126" customFormat="1" ht="13.5" hidden="1">
      <c r="B887" s="213">
        <v>45210</v>
      </c>
      <c r="C887" s="214" t="s">
        <v>15</v>
      </c>
      <c r="D887" s="226">
        <f t="shared" ref="D887" si="708">SUM(E887:F887)</f>
        <v>812</v>
      </c>
      <c r="E887" s="226">
        <v>272</v>
      </c>
      <c r="F887" s="218">
        <v>540</v>
      </c>
      <c r="G887" s="226">
        <f t="shared" ref="G887" si="709">SUM(H887:I887)</f>
        <v>1036</v>
      </c>
      <c r="H887" s="226">
        <v>408</v>
      </c>
      <c r="I887" s="219">
        <v>628</v>
      </c>
      <c r="J887" s="219">
        <f>SUM($D$8,$D$10:$D887)/(_xlfn.DAYS(B887,"10-Jun-2020")+1)</f>
        <v>265.94257588187037</v>
      </c>
      <c r="K887" s="196" t="s">
        <v>390</v>
      </c>
      <c r="L887" s="225"/>
    </row>
    <row r="888" spans="2:12" s="165" customFormat="1" ht="13.5" hidden="1">
      <c r="B888" s="213">
        <v>45211</v>
      </c>
      <c r="C888" s="214" t="s">
        <v>16</v>
      </c>
      <c r="D888" s="226">
        <f t="shared" ref="D888" si="710">SUM(E888:F888)</f>
        <v>890</v>
      </c>
      <c r="E888" s="226">
        <v>287</v>
      </c>
      <c r="F888" s="218">
        <v>603</v>
      </c>
      <c r="G888" s="226">
        <f t="shared" ref="G888" si="711">SUM(H888:I888)</f>
        <v>1062</v>
      </c>
      <c r="H888" s="226">
        <v>357</v>
      </c>
      <c r="I888" s="219">
        <v>705</v>
      </c>
      <c r="J888" s="219">
        <f>SUM($D$8,$D$10:$D888)/(_xlfn.DAYS(B888,"10-Jun-2020")+1)</f>
        <v>266.45409836065573</v>
      </c>
      <c r="K888" s="196" t="s">
        <v>60</v>
      </c>
      <c r="L888" s="229"/>
    </row>
    <row r="889" spans="2:12" s="126" customFormat="1" ht="13.5" hidden="1">
      <c r="B889" s="213">
        <v>45212</v>
      </c>
      <c r="C889" s="214" t="s">
        <v>26</v>
      </c>
      <c r="D889" s="226">
        <f t="shared" ref="D889:D891" si="712">SUM(E889:F889)</f>
        <v>739</v>
      </c>
      <c r="E889" s="226">
        <v>213</v>
      </c>
      <c r="F889" s="218">
        <v>526</v>
      </c>
      <c r="G889" s="226">
        <f t="shared" ref="G889:G891" si="713">SUM(H889:I889)</f>
        <v>892</v>
      </c>
      <c r="H889" s="226">
        <v>272</v>
      </c>
      <c r="I889" s="219">
        <v>620</v>
      </c>
      <c r="J889" s="219">
        <f>SUM($D$8,$D$10:$D889)/(_xlfn.DAYS(B889,"10-Jun-2020")+1)</f>
        <v>266.84111384111384</v>
      </c>
      <c r="K889" s="196" t="s">
        <v>59</v>
      </c>
      <c r="L889" s="225"/>
    </row>
    <row r="890" spans="2:12" s="126" customFormat="1" ht="13.5" hidden="1">
      <c r="B890" s="213">
        <v>45213</v>
      </c>
      <c r="C890" s="214" t="s">
        <v>18</v>
      </c>
      <c r="D890" s="226">
        <f t="shared" si="712"/>
        <v>308</v>
      </c>
      <c r="E890" s="226">
        <v>70</v>
      </c>
      <c r="F890" s="218">
        <v>238</v>
      </c>
      <c r="G890" s="226">
        <f t="shared" si="713"/>
        <v>360</v>
      </c>
      <c r="H890" s="226">
        <v>90</v>
      </c>
      <c r="I890" s="219">
        <v>270</v>
      </c>
      <c r="J890" s="219">
        <f>SUM($D$8,$D$10:$D890)/(_xlfn.DAYS(B890,"10-Jun-2020")+1)</f>
        <v>266.87479541734859</v>
      </c>
      <c r="K890" s="196" t="s">
        <v>59</v>
      </c>
      <c r="L890" s="225"/>
    </row>
    <row r="891" spans="2:12" s="126" customFormat="1" ht="13.5" hidden="1">
      <c r="B891" s="213">
        <v>45214</v>
      </c>
      <c r="C891" s="214" t="s">
        <v>19</v>
      </c>
      <c r="D891" s="226">
        <f t="shared" si="712"/>
        <v>282</v>
      </c>
      <c r="E891" s="226">
        <v>60</v>
      </c>
      <c r="F891" s="218">
        <v>222</v>
      </c>
      <c r="G891" s="226">
        <f t="shared" si="713"/>
        <v>323</v>
      </c>
      <c r="H891" s="226">
        <v>70</v>
      </c>
      <c r="I891" s="219">
        <v>253</v>
      </c>
      <c r="J891" s="219">
        <f>SUM($D$8,$D$10:$D891)/(_xlfn.DAYS(B891,"10-Jun-2020")+1)</f>
        <v>266.88716271463613</v>
      </c>
      <c r="K891" s="196" t="s">
        <v>59</v>
      </c>
      <c r="L891" s="225"/>
    </row>
    <row r="892" spans="2:12" s="165" customFormat="1" ht="27" hidden="1">
      <c r="B892" s="213">
        <v>45215</v>
      </c>
      <c r="C892" s="214" t="s">
        <v>28</v>
      </c>
      <c r="D892" s="226">
        <f t="shared" ref="D892" si="714">SUM(E892:F892)</f>
        <v>417</v>
      </c>
      <c r="E892" s="226">
        <v>245</v>
      </c>
      <c r="F892" s="218">
        <v>172</v>
      </c>
      <c r="G892" s="226">
        <f t="shared" ref="G892" si="715">SUM(H892:I892)</f>
        <v>561</v>
      </c>
      <c r="H892" s="226">
        <v>358</v>
      </c>
      <c r="I892" s="219">
        <v>203</v>
      </c>
      <c r="J892" s="219">
        <f>SUM($D$8,$D$10:$D892)/(_xlfn.DAYS(B892,"10-Jun-2020")+1)</f>
        <v>267.00980392156862</v>
      </c>
      <c r="K892" s="196" t="s">
        <v>391</v>
      </c>
      <c r="L892" s="229"/>
    </row>
    <row r="893" spans="2:12" s="126" customFormat="1" ht="27" hidden="1">
      <c r="B893" s="213">
        <v>45216</v>
      </c>
      <c r="C893" s="214" t="s">
        <v>29</v>
      </c>
      <c r="D893" s="226">
        <f t="shared" ref="D893" si="716">SUM(E893:F893)</f>
        <v>533</v>
      </c>
      <c r="E893" s="226">
        <v>343</v>
      </c>
      <c r="F893" s="218">
        <v>190</v>
      </c>
      <c r="G893" s="226">
        <f t="shared" ref="G893" si="717">SUM(H893:I893)</f>
        <v>827</v>
      </c>
      <c r="H893" s="226">
        <v>601</v>
      </c>
      <c r="I893" s="219">
        <v>226</v>
      </c>
      <c r="J893" s="219">
        <f>SUM($D$8,$D$10:$D893)/(_xlfn.DAYS(B893,"10-Jun-2020")+1)</f>
        <v>267.22693877551018</v>
      </c>
      <c r="K893" s="196" t="s">
        <v>392</v>
      </c>
      <c r="L893" s="225"/>
    </row>
    <row r="894" spans="2:12" s="165" customFormat="1" ht="27" hidden="1">
      <c r="B894" s="213">
        <v>45217</v>
      </c>
      <c r="C894" s="214" t="s">
        <v>15</v>
      </c>
      <c r="D894" s="226">
        <f t="shared" ref="D894" si="718">SUM(E894:F894)</f>
        <v>491</v>
      </c>
      <c r="E894" s="226">
        <v>303</v>
      </c>
      <c r="F894" s="218">
        <v>188</v>
      </c>
      <c r="G894" s="226">
        <f t="shared" ref="G894" si="719">SUM(H894:I894)</f>
        <v>685</v>
      </c>
      <c r="H894" s="226">
        <v>449</v>
      </c>
      <c r="I894" s="219">
        <v>236</v>
      </c>
      <c r="J894" s="219">
        <f>SUM($D$8,$D$10:$D894)/(_xlfn.DAYS(B894,"10-Jun-2020")+1)</f>
        <v>267.40946166394781</v>
      </c>
      <c r="K894" s="196" t="s">
        <v>393</v>
      </c>
      <c r="L894" s="229"/>
    </row>
    <row r="895" spans="2:12" s="126" customFormat="1" ht="13.5" hidden="1">
      <c r="B895" s="213">
        <v>45218</v>
      </c>
      <c r="C895" s="214" t="s">
        <v>16</v>
      </c>
      <c r="D895" s="226">
        <f t="shared" ref="D895" si="720">SUM(E895:F895)</f>
        <v>568</v>
      </c>
      <c r="E895" s="226">
        <v>364</v>
      </c>
      <c r="F895" s="218">
        <v>204</v>
      </c>
      <c r="G895" s="226">
        <f t="shared" ref="G895" si="721">SUM(H895:I895)</f>
        <v>770</v>
      </c>
      <c r="H895" s="226">
        <v>534</v>
      </c>
      <c r="I895" s="219">
        <v>236</v>
      </c>
      <c r="J895" s="219">
        <f>SUM($D$8,$D$10:$D895)/(_xlfn.DAYS(B895,"10-Jun-2020")+1)</f>
        <v>267.65444172779138</v>
      </c>
      <c r="K895" s="196" t="s">
        <v>59</v>
      </c>
      <c r="L895" s="225"/>
    </row>
    <row r="896" spans="2:12" s="126" customFormat="1" ht="13.5" hidden="1">
      <c r="B896" s="213">
        <v>45219</v>
      </c>
      <c r="C896" s="214" t="s">
        <v>26</v>
      </c>
      <c r="D896" s="226">
        <f t="shared" ref="D896" si="722">SUM(E896:F896)</f>
        <v>420</v>
      </c>
      <c r="E896" s="226">
        <v>259</v>
      </c>
      <c r="F896" s="218">
        <v>161</v>
      </c>
      <c r="G896" s="226">
        <f t="shared" ref="G896" si="723">SUM(H896:I896)</f>
        <v>565</v>
      </c>
      <c r="H896" s="226">
        <v>381</v>
      </c>
      <c r="I896" s="219">
        <v>184</v>
      </c>
      <c r="J896" s="219">
        <f>SUM($D$8,$D$10:$D896)/(_xlfn.DAYS(B896,"10-Jun-2020")+1)</f>
        <v>267.77850162866451</v>
      </c>
      <c r="K896" s="196" t="s">
        <v>59</v>
      </c>
      <c r="L896" s="225"/>
    </row>
    <row r="897" spans="2:12" s="126" customFormat="1" ht="13.5" hidden="1">
      <c r="B897" s="213">
        <v>45220</v>
      </c>
      <c r="C897" s="214" t="s">
        <v>18</v>
      </c>
      <c r="D897" s="226">
        <f t="shared" ref="D897" si="724">SUM(E897:F897)</f>
        <v>242</v>
      </c>
      <c r="E897" s="226">
        <v>96</v>
      </c>
      <c r="F897" s="218">
        <v>146</v>
      </c>
      <c r="G897" s="226">
        <f t="shared" ref="G897" si="725">SUM(H897:I897)</f>
        <v>316</v>
      </c>
      <c r="H897" s="226">
        <v>148</v>
      </c>
      <c r="I897" s="219">
        <v>168</v>
      </c>
      <c r="J897" s="219">
        <f>SUM($D$8,$D$10:$D897)/(_xlfn.DAYS(B897,"10-Jun-2020")+1)</f>
        <v>267.75752644426365</v>
      </c>
      <c r="K897" s="196" t="s">
        <v>59</v>
      </c>
      <c r="L897" s="225"/>
    </row>
    <row r="898" spans="2:12" s="126" customFormat="1" ht="13.5" hidden="1">
      <c r="B898" s="213">
        <v>45221</v>
      </c>
      <c r="C898" s="214" t="s">
        <v>19</v>
      </c>
      <c r="D898" s="226">
        <f t="shared" ref="D898" si="726">SUM(E898:F898)</f>
        <v>174</v>
      </c>
      <c r="E898" s="226">
        <v>58</v>
      </c>
      <c r="F898" s="218">
        <v>116</v>
      </c>
      <c r="G898" s="226">
        <f t="shared" ref="G898" si="727">SUM(H898:I898)</f>
        <v>198</v>
      </c>
      <c r="H898" s="226">
        <v>65</v>
      </c>
      <c r="I898" s="219">
        <v>133</v>
      </c>
      <c r="J898" s="219">
        <f>SUM($D$8,$D$10:$D898)/(_xlfn.DAYS(B898,"10-Jun-2020")+1)</f>
        <v>267.68130081300814</v>
      </c>
      <c r="K898" s="196" t="s">
        <v>59</v>
      </c>
      <c r="L898" s="225"/>
    </row>
    <row r="899" spans="2:12" s="126" customFormat="1" ht="13.5" hidden="1">
      <c r="B899" s="213">
        <v>45222</v>
      </c>
      <c r="C899" s="214" t="s">
        <v>28</v>
      </c>
      <c r="D899" s="226">
        <f t="shared" ref="D899" si="728">SUM(E899:F899)</f>
        <v>359</v>
      </c>
      <c r="E899" s="226">
        <v>255</v>
      </c>
      <c r="F899" s="218">
        <v>104</v>
      </c>
      <c r="G899" s="226">
        <f t="shared" ref="G899" si="729">SUM(H899:I899)</f>
        <v>496</v>
      </c>
      <c r="H899" s="226">
        <v>379</v>
      </c>
      <c r="I899" s="219">
        <v>117</v>
      </c>
      <c r="J899" s="219">
        <f>SUM($D$8,$D$10:$D899)/(_xlfn.DAYS(B899,"10-Jun-2020")+1)</f>
        <v>267.75548334687244</v>
      </c>
      <c r="K899" s="196" t="s">
        <v>59</v>
      </c>
      <c r="L899" s="225"/>
    </row>
    <row r="900" spans="2:12" s="126" customFormat="1" ht="13.5" hidden="1">
      <c r="B900" s="213">
        <v>45223</v>
      </c>
      <c r="C900" s="214" t="s">
        <v>29</v>
      </c>
      <c r="D900" s="226">
        <f t="shared" ref="D900" si="730">SUM(E900:F900)</f>
        <v>355</v>
      </c>
      <c r="E900" s="226">
        <v>237</v>
      </c>
      <c r="F900" s="218">
        <v>118</v>
      </c>
      <c r="G900" s="226">
        <f t="shared" ref="G900" si="731">SUM(H900:I900)</f>
        <v>462</v>
      </c>
      <c r="H900" s="226">
        <v>325</v>
      </c>
      <c r="I900" s="219">
        <v>137</v>
      </c>
      <c r="J900" s="219">
        <f>SUM($D$8,$D$10:$D900)/(_xlfn.DAYS(B900,"10-Jun-2020")+1)</f>
        <v>267.8262987012987</v>
      </c>
      <c r="K900" s="196" t="s">
        <v>59</v>
      </c>
      <c r="L900" s="225"/>
    </row>
    <row r="901" spans="2:12" s="126" customFormat="1" ht="13.5" hidden="1">
      <c r="B901" s="213">
        <v>45224</v>
      </c>
      <c r="C901" s="214" t="s">
        <v>15</v>
      </c>
      <c r="D901" s="226">
        <f t="shared" ref="D901" si="732">SUM(E901:F901)</f>
        <v>378</v>
      </c>
      <c r="E901" s="226">
        <v>266</v>
      </c>
      <c r="F901" s="218">
        <v>112</v>
      </c>
      <c r="G901" s="226">
        <f t="shared" ref="G901" si="733">SUM(H901:I901)</f>
        <v>537</v>
      </c>
      <c r="H901" s="226">
        <v>411</v>
      </c>
      <c r="I901" s="219">
        <v>126</v>
      </c>
      <c r="J901" s="219">
        <f>SUM($D$8,$D$10:$D901)/(_xlfn.DAYS(B901,"10-Jun-2020")+1)</f>
        <v>267.91565287915654</v>
      </c>
      <c r="K901" s="196" t="s">
        <v>59</v>
      </c>
      <c r="L901" s="225"/>
    </row>
    <row r="902" spans="2:12" s="126" customFormat="1" ht="81.599999999999994" hidden="1" customHeight="1">
      <c r="B902" s="213">
        <v>45225</v>
      </c>
      <c r="C902" s="214" t="s">
        <v>16</v>
      </c>
      <c r="D902" s="226">
        <f t="shared" ref="D902" si="734">SUM(E902:F902)</f>
        <v>945</v>
      </c>
      <c r="E902" s="226">
        <v>275</v>
      </c>
      <c r="F902" s="218">
        <v>670</v>
      </c>
      <c r="G902" s="226">
        <f t="shared" ref="G902" si="735">SUM(H902:I902)</f>
        <v>1298</v>
      </c>
      <c r="H902" s="226">
        <v>472</v>
      </c>
      <c r="I902" s="219">
        <v>826</v>
      </c>
      <c r="J902" s="219">
        <f>SUM($D$8,$D$10:$D902)/(_xlfn.DAYS(B902,"10-Jun-2020")+1)</f>
        <v>268.46434359805511</v>
      </c>
      <c r="K902" s="196" t="s">
        <v>394</v>
      </c>
      <c r="L902" s="225"/>
    </row>
    <row r="903" spans="2:12" s="126" customFormat="1" ht="13.5" hidden="1">
      <c r="B903" s="213">
        <v>45226</v>
      </c>
      <c r="C903" s="214" t="s">
        <v>26</v>
      </c>
      <c r="D903" s="226">
        <f t="shared" ref="D903" si="736">SUM(E903:F903)</f>
        <v>1266</v>
      </c>
      <c r="E903" s="226">
        <v>319</v>
      </c>
      <c r="F903" s="218">
        <v>947</v>
      </c>
      <c r="G903" s="226">
        <f t="shared" ref="G903" si="737">SUM(H903:I903)</f>
        <v>1552</v>
      </c>
      <c r="H903" s="226">
        <v>430</v>
      </c>
      <c r="I903" s="219">
        <v>1122</v>
      </c>
      <c r="J903" s="219">
        <f>SUM($D$8,$D$10:$D903)/(_xlfn.DAYS(B903,"10-Jun-2020")+1)</f>
        <v>269.27206477732796</v>
      </c>
      <c r="K903" s="196" t="s">
        <v>59</v>
      </c>
      <c r="L903" s="225"/>
    </row>
    <row r="904" spans="2:12" s="126" customFormat="1" ht="13.5" hidden="1">
      <c r="B904" s="213">
        <v>45227</v>
      </c>
      <c r="C904" s="214" t="s">
        <v>18</v>
      </c>
      <c r="D904" s="226">
        <f t="shared" ref="D904" si="738">SUM(E904:F904)</f>
        <v>686</v>
      </c>
      <c r="E904" s="226">
        <v>97</v>
      </c>
      <c r="F904" s="218">
        <v>589</v>
      </c>
      <c r="G904" s="226">
        <f t="shared" ref="G904" si="739">SUM(H904:I904)</f>
        <v>808</v>
      </c>
      <c r="H904" s="226">
        <v>127</v>
      </c>
      <c r="I904" s="219">
        <v>681</v>
      </c>
      <c r="J904" s="219">
        <f>SUM($D$8,$D$10:$D904)/(_xlfn.DAYS(B904,"10-Jun-2020")+1)</f>
        <v>269.60922330097088</v>
      </c>
      <c r="K904" s="196" t="s">
        <v>59</v>
      </c>
      <c r="L904" s="225"/>
    </row>
    <row r="905" spans="2:12" s="126" customFormat="1" ht="13.5" hidden="1">
      <c r="B905" s="213">
        <v>45228</v>
      </c>
      <c r="C905" s="214" t="s">
        <v>19</v>
      </c>
      <c r="D905" s="226">
        <f t="shared" ref="D905" si="740">SUM(E905:F905)</f>
        <v>650</v>
      </c>
      <c r="E905" s="226">
        <v>58</v>
      </c>
      <c r="F905" s="218">
        <v>592</v>
      </c>
      <c r="G905" s="226">
        <f t="shared" ref="G905" si="741">SUM(H905:I905)</f>
        <v>806</v>
      </c>
      <c r="H905" s="226">
        <v>106</v>
      </c>
      <c r="I905" s="219">
        <v>700</v>
      </c>
      <c r="J905" s="219">
        <f>SUM($D$8,$D$10:$D905)/(_xlfn.DAYS(B905,"10-Jun-2020")+1)</f>
        <v>269.91673403395311</v>
      </c>
      <c r="K905" s="196" t="s">
        <v>59</v>
      </c>
      <c r="L905" s="225"/>
    </row>
    <row r="906" spans="2:12" s="165" customFormat="1" ht="13.5" hidden="1">
      <c r="B906" s="213">
        <v>45229</v>
      </c>
      <c r="C906" s="214" t="s">
        <v>28</v>
      </c>
      <c r="D906" s="226">
        <f t="shared" ref="D906" si="742">SUM(E906:F906)</f>
        <v>912</v>
      </c>
      <c r="E906" s="226">
        <v>275</v>
      </c>
      <c r="F906" s="218">
        <v>637</v>
      </c>
      <c r="G906" s="226">
        <f t="shared" ref="G906" si="743">SUM(H906:I906)</f>
        <v>1194</v>
      </c>
      <c r="H906" s="226">
        <v>425</v>
      </c>
      <c r="I906" s="219">
        <v>769</v>
      </c>
      <c r="J906" s="219">
        <f>SUM($D$8,$D$10:$D906)/(_xlfn.DAYS(B906,"10-Jun-2020")+1)</f>
        <v>270.43537964458807</v>
      </c>
      <c r="K906" s="196" t="s">
        <v>59</v>
      </c>
      <c r="L906" s="229"/>
    </row>
    <row r="907" spans="2:12" s="165" customFormat="1" ht="13.5" hidden="1">
      <c r="B907" s="213">
        <v>45230</v>
      </c>
      <c r="C907" s="214" t="s">
        <v>29</v>
      </c>
      <c r="D907" s="226">
        <f t="shared" ref="D907" si="744">SUM(E907:F907)</f>
        <v>1003</v>
      </c>
      <c r="E907" s="226">
        <v>294</v>
      </c>
      <c r="F907" s="218">
        <v>709</v>
      </c>
      <c r="G907" s="226">
        <f t="shared" ref="G907" si="745">SUM(H907:I907)</f>
        <v>1288</v>
      </c>
      <c r="H907" s="226">
        <v>456</v>
      </c>
      <c r="I907" s="219">
        <v>832</v>
      </c>
      <c r="J907" s="219">
        <f>SUM($D$8,$D$10:$D907)/(_xlfn.DAYS(B907,"10-Jun-2020")+1)</f>
        <v>271.02663438256661</v>
      </c>
      <c r="K907" s="196" t="s">
        <v>395</v>
      </c>
      <c r="L907" s="229"/>
    </row>
    <row r="908" spans="2:12" s="165" customFormat="1" ht="40.5" hidden="1">
      <c r="B908" s="213">
        <v>45231</v>
      </c>
      <c r="C908" s="214" t="s">
        <v>15</v>
      </c>
      <c r="D908" s="226">
        <f t="shared" ref="D908" si="746">SUM(E908:F908)</f>
        <v>1706</v>
      </c>
      <c r="E908" s="226">
        <v>310</v>
      </c>
      <c r="F908" s="218">
        <v>1396</v>
      </c>
      <c r="G908" s="226">
        <f t="shared" ref="G908" si="747">SUM(H908:I908)</f>
        <v>2109</v>
      </c>
      <c r="H908" s="226">
        <v>442</v>
      </c>
      <c r="I908" s="219">
        <v>1667</v>
      </c>
      <c r="J908" s="219">
        <f>SUM($D$8,$D$10:$D908)/(_xlfn.DAYS(B908,"10-Jun-2020")+1)</f>
        <v>272.18387096774194</v>
      </c>
      <c r="K908" s="196" t="s">
        <v>396</v>
      </c>
      <c r="L908" s="229"/>
    </row>
    <row r="909" spans="2:12" s="165" customFormat="1" ht="13.5" hidden="1">
      <c r="B909" s="213">
        <v>45232</v>
      </c>
      <c r="C909" s="214" t="s">
        <v>16</v>
      </c>
      <c r="D909" s="226">
        <f t="shared" ref="D909" si="748">SUM(E909:F909)</f>
        <v>1752</v>
      </c>
      <c r="E909" s="226">
        <v>374</v>
      </c>
      <c r="F909" s="218">
        <v>1378</v>
      </c>
      <c r="G909" s="226">
        <f t="shared" ref="G909" si="749">SUM(H909:I909)</f>
        <v>2207</v>
      </c>
      <c r="H909" s="226">
        <v>494</v>
      </c>
      <c r="I909" s="219">
        <v>1713</v>
      </c>
      <c r="J909" s="219">
        <f>SUM($D$8,$D$10:$D909)/(_xlfn.DAYS(B909,"10-Jun-2020")+1)</f>
        <v>273.37630942788076</v>
      </c>
      <c r="K909" s="196" t="s">
        <v>397</v>
      </c>
      <c r="L909" s="229"/>
    </row>
    <row r="910" spans="2:12" s="126" customFormat="1" ht="27" hidden="1">
      <c r="B910" s="213">
        <v>45233</v>
      </c>
      <c r="C910" s="214" t="s">
        <v>26</v>
      </c>
      <c r="D910" s="226">
        <f t="shared" ref="D910:D912" si="750">SUM(E910:F910)</f>
        <v>1057</v>
      </c>
      <c r="E910" s="226">
        <v>337</v>
      </c>
      <c r="F910" s="218">
        <v>720</v>
      </c>
      <c r="G910" s="226">
        <f t="shared" ref="G910:G912" si="751">SUM(H910:I910)</f>
        <v>1548</v>
      </c>
      <c r="H910" s="226">
        <v>656</v>
      </c>
      <c r="I910" s="219">
        <v>892</v>
      </c>
      <c r="J910" s="219">
        <f>SUM($D$8,$D$10:$D910)/(_xlfn.DAYS(B910,"10-Jun-2020")+1)</f>
        <v>274.00724637681162</v>
      </c>
      <c r="K910" s="196" t="s">
        <v>398</v>
      </c>
      <c r="L910" s="225"/>
    </row>
    <row r="911" spans="2:12" s="126" customFormat="1" ht="13.5" hidden="1">
      <c r="B911" s="213">
        <v>45234</v>
      </c>
      <c r="C911" s="214" t="s">
        <v>18</v>
      </c>
      <c r="D911" s="226">
        <f t="shared" si="750"/>
        <v>883</v>
      </c>
      <c r="E911" s="226">
        <v>119</v>
      </c>
      <c r="F911" s="218">
        <v>764</v>
      </c>
      <c r="G911" s="226">
        <f t="shared" si="751"/>
        <v>1034</v>
      </c>
      <c r="H911" s="226">
        <v>147</v>
      </c>
      <c r="I911" s="219">
        <v>887</v>
      </c>
      <c r="J911" s="219">
        <f>SUM($D$8,$D$10:$D911)/(_xlfn.DAYS(B911,"10-Jun-2020")+1)</f>
        <v>274.49718423169753</v>
      </c>
      <c r="K911" s="196" t="s">
        <v>59</v>
      </c>
      <c r="L911" s="225"/>
    </row>
    <row r="912" spans="2:12" s="126" customFormat="1" ht="13.5" hidden="1">
      <c r="B912" s="213">
        <v>45235</v>
      </c>
      <c r="C912" s="214" t="s">
        <v>19</v>
      </c>
      <c r="D912" s="226">
        <f t="shared" si="750"/>
        <v>804</v>
      </c>
      <c r="E912" s="226">
        <v>85</v>
      </c>
      <c r="F912" s="218">
        <v>719</v>
      </c>
      <c r="G912" s="226">
        <f t="shared" si="751"/>
        <v>965</v>
      </c>
      <c r="H912" s="226">
        <v>132</v>
      </c>
      <c r="I912" s="219">
        <v>833</v>
      </c>
      <c r="J912" s="219">
        <f>SUM($D$8,$D$10:$D912)/(_xlfn.DAYS(B912,"10-Jun-2020")+1)</f>
        <v>274.9228295819936</v>
      </c>
      <c r="K912" s="196" t="s">
        <v>59</v>
      </c>
      <c r="L912" s="225"/>
    </row>
    <row r="913" spans="2:12" s="165" customFormat="1" ht="54" hidden="1">
      <c r="B913" s="213">
        <v>45236</v>
      </c>
      <c r="C913" s="214" t="s">
        <v>28</v>
      </c>
      <c r="D913" s="226">
        <f t="shared" ref="D913" si="752">SUM(E913:F913)</f>
        <v>1615</v>
      </c>
      <c r="E913" s="226">
        <v>407</v>
      </c>
      <c r="F913" s="218">
        <v>1208</v>
      </c>
      <c r="G913" s="226">
        <f t="shared" ref="G913" si="753">SUM(H913:I913)</f>
        <v>2143</v>
      </c>
      <c r="H913" s="226">
        <v>722</v>
      </c>
      <c r="I913" s="219">
        <v>1421</v>
      </c>
      <c r="J913" s="219">
        <f>SUM($D$8,$D$10:$D913)/(_xlfn.DAYS(B913,"10-Jun-2020")+1)</f>
        <v>275.99919678714861</v>
      </c>
      <c r="K913" s="196" t="s">
        <v>399</v>
      </c>
      <c r="L913" s="229"/>
    </row>
    <row r="914" spans="2:12" s="165" customFormat="1" ht="13.5" hidden="1">
      <c r="B914" s="213">
        <v>45237</v>
      </c>
      <c r="C914" s="214" t="s">
        <v>29</v>
      </c>
      <c r="D914" s="226">
        <f t="shared" ref="D914" si="754">SUM(E914:F914)</f>
        <v>1771</v>
      </c>
      <c r="E914" s="226">
        <v>418</v>
      </c>
      <c r="F914" s="218">
        <v>1353</v>
      </c>
      <c r="G914" s="226">
        <f t="shared" ref="G914" si="755">SUM(H914:I914)</f>
        <v>2236</v>
      </c>
      <c r="H914" s="226">
        <v>638</v>
      </c>
      <c r="I914" s="219">
        <v>1598</v>
      </c>
      <c r="J914" s="219">
        <f>SUM($D$8,$D$10:$D914)/(_xlfn.DAYS(B914,"10-Jun-2020")+1)</f>
        <v>277.19903691813806</v>
      </c>
      <c r="K914" s="196" t="s">
        <v>59</v>
      </c>
      <c r="L914" s="229"/>
    </row>
    <row r="915" spans="2:12" s="126" customFormat="1" ht="13.5" hidden="1">
      <c r="B915" s="213">
        <v>45238</v>
      </c>
      <c r="C915" s="214" t="s">
        <v>15</v>
      </c>
      <c r="D915" s="226">
        <f t="shared" ref="D915" si="756">SUM(E915:F915)</f>
        <v>1032</v>
      </c>
      <c r="E915" s="226">
        <v>318</v>
      </c>
      <c r="F915" s="218">
        <v>714</v>
      </c>
      <c r="G915" s="226">
        <f t="shared" ref="G915" si="757">SUM(H915:I915)</f>
        <v>1340</v>
      </c>
      <c r="H915" s="226">
        <v>488</v>
      </c>
      <c r="I915" s="219">
        <v>852</v>
      </c>
      <c r="J915" s="219">
        <f>SUM($D$8,$D$10:$D915)/(_xlfn.DAYS(B915,"10-Jun-2020")+1)</f>
        <v>277.80433039294309</v>
      </c>
      <c r="K915" s="196" t="s">
        <v>59</v>
      </c>
      <c r="L915" s="225"/>
    </row>
    <row r="916" spans="2:12" s="165" customFormat="1" ht="13.5" hidden="1">
      <c r="B916" s="213">
        <v>45239</v>
      </c>
      <c r="C916" s="214" t="s">
        <v>16</v>
      </c>
      <c r="D916" s="226">
        <f t="shared" ref="D916" si="758">SUM(E916:F916)</f>
        <v>1037</v>
      </c>
      <c r="E916" s="226">
        <v>304</v>
      </c>
      <c r="F916" s="218">
        <v>733</v>
      </c>
      <c r="G916" s="226">
        <f t="shared" ref="G916" si="759">SUM(H916:I916)</f>
        <v>1472</v>
      </c>
      <c r="H916" s="226">
        <v>597</v>
      </c>
      <c r="I916" s="219">
        <v>875</v>
      </c>
      <c r="J916" s="219">
        <f>SUM($D$8,$D$10:$D916)/(_xlfn.DAYS(B916,"10-Jun-2020")+1)</f>
        <v>278.41266025641028</v>
      </c>
      <c r="K916" s="196" t="s">
        <v>59</v>
      </c>
      <c r="L916" s="229"/>
    </row>
    <row r="917" spans="2:12" s="126" customFormat="1" ht="27" hidden="1">
      <c r="B917" s="213">
        <v>45240</v>
      </c>
      <c r="C917" s="214" t="s">
        <v>26</v>
      </c>
      <c r="D917" s="226">
        <f t="shared" ref="D917:D919" si="760">SUM(E917:F917)</f>
        <v>915</v>
      </c>
      <c r="E917" s="226">
        <v>237</v>
      </c>
      <c r="F917" s="218">
        <v>678</v>
      </c>
      <c r="G917" s="226">
        <f t="shared" ref="G917:G919" si="761">SUM(H917:I917)</f>
        <v>1205</v>
      </c>
      <c r="H917" s="226">
        <v>386</v>
      </c>
      <c r="I917" s="219">
        <v>819</v>
      </c>
      <c r="J917" s="219">
        <f>SUM($D$8,$D$10:$D917)/(_xlfn.DAYS(B917,"10-Jun-2020")+1)</f>
        <v>278.92233787029625</v>
      </c>
      <c r="K917" s="196" t="s">
        <v>401</v>
      </c>
      <c r="L917" s="225"/>
    </row>
    <row r="918" spans="2:12" s="126" customFormat="1" ht="13.5" hidden="1">
      <c r="B918" s="213">
        <v>45241</v>
      </c>
      <c r="C918" s="214" t="s">
        <v>18</v>
      </c>
      <c r="D918" s="226">
        <f t="shared" si="760"/>
        <v>710</v>
      </c>
      <c r="E918" s="226">
        <v>97</v>
      </c>
      <c r="F918" s="218">
        <v>613</v>
      </c>
      <c r="G918" s="226">
        <f t="shared" si="761"/>
        <v>862</v>
      </c>
      <c r="H918" s="226">
        <v>118</v>
      </c>
      <c r="I918" s="219">
        <v>744</v>
      </c>
      <c r="J918" s="219">
        <f>SUM($D$8,$D$10:$D918)/(_xlfn.DAYS(B918,"10-Jun-2020")+1)</f>
        <v>279.2672</v>
      </c>
      <c r="K918" s="196" t="s">
        <v>59</v>
      </c>
      <c r="L918" s="225"/>
    </row>
    <row r="919" spans="2:12" s="126" customFormat="1" ht="13.5" hidden="1">
      <c r="B919" s="213">
        <v>45242</v>
      </c>
      <c r="C919" s="214" t="s">
        <v>19</v>
      </c>
      <c r="D919" s="226">
        <f t="shared" si="760"/>
        <v>818</v>
      </c>
      <c r="E919" s="226">
        <v>73</v>
      </c>
      <c r="F919" s="218">
        <v>745</v>
      </c>
      <c r="G919" s="226">
        <f t="shared" si="761"/>
        <v>1007</v>
      </c>
      <c r="H919" s="226">
        <v>115</v>
      </c>
      <c r="I919" s="219">
        <v>892</v>
      </c>
      <c r="J919" s="219">
        <f>SUM($D$8,$D$10:$D919)/(_xlfn.DAYS(B919,"10-Jun-2020")+1)</f>
        <v>279.69784172661872</v>
      </c>
      <c r="K919" s="196" t="s">
        <v>59</v>
      </c>
      <c r="L919" s="225"/>
    </row>
    <row r="920" spans="2:12" s="165" customFormat="1" ht="27" hidden="1">
      <c r="B920" s="213">
        <v>45243</v>
      </c>
      <c r="C920" s="214" t="s">
        <v>28</v>
      </c>
      <c r="D920" s="226">
        <f t="shared" ref="D920" si="762">SUM(E920:F920)</f>
        <v>953</v>
      </c>
      <c r="E920" s="226">
        <v>251</v>
      </c>
      <c r="F920" s="218">
        <v>702</v>
      </c>
      <c r="G920" s="226">
        <f t="shared" ref="G920" si="763">SUM(H920:I920)</f>
        <v>1232</v>
      </c>
      <c r="H920" s="226">
        <v>365</v>
      </c>
      <c r="I920" s="219">
        <v>867</v>
      </c>
      <c r="J920" s="219">
        <f>SUM($D$8,$D$10:$D920)/(_xlfn.DAYS(B920,"10-Jun-2020")+1)</f>
        <v>280.23562300319486</v>
      </c>
      <c r="K920" s="196" t="s">
        <v>402</v>
      </c>
      <c r="L920" s="229"/>
    </row>
    <row r="921" spans="2:12" s="165" customFormat="1" ht="27" hidden="1">
      <c r="B921" s="213">
        <v>45244</v>
      </c>
      <c r="C921" s="214" t="s">
        <v>29</v>
      </c>
      <c r="D921" s="226">
        <f t="shared" ref="D921" si="764">SUM(E921:F921)</f>
        <v>568</v>
      </c>
      <c r="E921" s="226">
        <v>271</v>
      </c>
      <c r="F921" s="218">
        <v>297</v>
      </c>
      <c r="G921" s="226">
        <f t="shared" ref="G921" si="765">SUM(H921:I921)</f>
        <v>777</v>
      </c>
      <c r="H921" s="226">
        <v>432</v>
      </c>
      <c r="I921" s="219">
        <v>345</v>
      </c>
      <c r="J921" s="219">
        <f>SUM($D$8,$D$10:$D921)/(_xlfn.DAYS(B921,"10-Jun-2020")+1)</f>
        <v>280.46528332003192</v>
      </c>
      <c r="K921" s="196" t="s">
        <v>403</v>
      </c>
      <c r="L921" s="229"/>
    </row>
    <row r="922" spans="2:12" s="165" customFormat="1" ht="40.5" hidden="1">
      <c r="B922" s="213">
        <v>45245</v>
      </c>
      <c r="C922" s="214" t="s">
        <v>15</v>
      </c>
      <c r="D922" s="226">
        <f t="shared" ref="D922" si="766">SUM(E922:F922)</f>
        <v>667</v>
      </c>
      <c r="E922" s="226">
        <v>354</v>
      </c>
      <c r="F922" s="218">
        <v>313</v>
      </c>
      <c r="G922" s="226">
        <f t="shared" ref="G922" si="767">SUM(H922:I922)</f>
        <v>969</v>
      </c>
      <c r="H922" s="226">
        <v>599</v>
      </c>
      <c r="I922" s="219">
        <v>370</v>
      </c>
      <c r="J922" s="219">
        <f>SUM($D$8,$D$10:$D922)/(_xlfn.DAYS(B922,"10-Jun-2020")+1)</f>
        <v>280.77352472089314</v>
      </c>
      <c r="K922" s="196" t="s">
        <v>404</v>
      </c>
      <c r="L922" s="229"/>
    </row>
    <row r="923" spans="2:12" s="165" customFormat="1" ht="13.5" hidden="1">
      <c r="B923" s="213">
        <v>45246</v>
      </c>
      <c r="C923" s="214" t="s">
        <v>16</v>
      </c>
      <c r="D923" s="226">
        <f t="shared" ref="D923" si="768">SUM(E923:F923)</f>
        <v>1158</v>
      </c>
      <c r="E923" s="226">
        <v>413</v>
      </c>
      <c r="F923" s="218">
        <v>745</v>
      </c>
      <c r="G923" s="226">
        <f t="shared" ref="G923" si="769">SUM(H923:I923)</f>
        <v>1593</v>
      </c>
      <c r="H923" s="226">
        <v>673</v>
      </c>
      <c r="I923" s="219">
        <v>920</v>
      </c>
      <c r="J923" s="219">
        <f>SUM($D$8,$D$10:$D923)/(_xlfn.DAYS(B923,"10-Jun-2020")+1)</f>
        <v>281.47250996015936</v>
      </c>
      <c r="K923" s="196" t="s">
        <v>405</v>
      </c>
      <c r="L923" s="229"/>
    </row>
    <row r="924" spans="2:12" s="165" customFormat="1" ht="13.5" hidden="1">
      <c r="B924" s="213">
        <v>45247</v>
      </c>
      <c r="C924" s="214" t="s">
        <v>26</v>
      </c>
      <c r="D924" s="226">
        <f t="shared" ref="D924:D926" si="770">SUM(E924:F924)</f>
        <v>1805</v>
      </c>
      <c r="E924" s="226">
        <v>358</v>
      </c>
      <c r="F924" s="218">
        <v>1447</v>
      </c>
      <c r="G924" s="226">
        <f t="shared" ref="G924:G926" si="771">SUM(H924:I924)</f>
        <v>2271</v>
      </c>
      <c r="H924" s="226">
        <v>558</v>
      </c>
      <c r="I924" s="219">
        <v>1713</v>
      </c>
      <c r="J924" s="219">
        <f>SUM($D$8,$D$10:$D924)/(_xlfn.DAYS(B924,"10-Jun-2020")+1)</f>
        <v>282.68550955414014</v>
      </c>
      <c r="K924" s="196" t="s">
        <v>406</v>
      </c>
      <c r="L924" s="229"/>
    </row>
    <row r="925" spans="2:12" s="165" customFormat="1" ht="13.5" hidden="1">
      <c r="B925" s="213">
        <v>45248</v>
      </c>
      <c r="C925" s="214" t="s">
        <v>18</v>
      </c>
      <c r="D925" s="226">
        <f t="shared" si="770"/>
        <v>1057</v>
      </c>
      <c r="E925" s="226">
        <v>113</v>
      </c>
      <c r="F925" s="218">
        <v>944</v>
      </c>
      <c r="G925" s="226">
        <f t="shared" si="771"/>
        <v>1272</v>
      </c>
      <c r="H925" s="226">
        <v>158</v>
      </c>
      <c r="I925" s="219">
        <v>1114</v>
      </c>
      <c r="J925" s="219">
        <f>SUM($D$8,$D$10:$D925)/(_xlfn.DAYS(B925,"10-Jun-2020")+1)</f>
        <v>283.30151153540174</v>
      </c>
      <c r="K925" s="196" t="s">
        <v>406</v>
      </c>
      <c r="L925" s="229"/>
    </row>
    <row r="926" spans="2:12" s="165" customFormat="1" ht="13.5" hidden="1">
      <c r="B926" s="213">
        <v>45249</v>
      </c>
      <c r="C926" s="214" t="s">
        <v>19</v>
      </c>
      <c r="D926" s="226">
        <f t="shared" si="770"/>
        <v>698</v>
      </c>
      <c r="E926" s="226">
        <v>70</v>
      </c>
      <c r="F926" s="218">
        <v>628</v>
      </c>
      <c r="G926" s="226">
        <f t="shared" si="771"/>
        <v>809</v>
      </c>
      <c r="H926" s="226">
        <v>88</v>
      </c>
      <c r="I926" s="219">
        <v>721</v>
      </c>
      <c r="J926" s="219">
        <f>SUM($D$8,$D$10:$D926)/(_xlfn.DAYS(B926,"10-Jun-2020")+1)</f>
        <v>283.63116057233702</v>
      </c>
      <c r="K926" s="196" t="s">
        <v>407</v>
      </c>
      <c r="L926" s="229"/>
    </row>
    <row r="927" spans="2:12" s="165" customFormat="1" ht="13.5" hidden="1">
      <c r="B927" s="213">
        <v>45250</v>
      </c>
      <c r="C927" s="214" t="s">
        <v>28</v>
      </c>
      <c r="D927" s="226">
        <f t="shared" ref="D927" si="772">SUM(E927:F927)</f>
        <v>999</v>
      </c>
      <c r="E927" s="226">
        <v>333</v>
      </c>
      <c r="F927" s="218">
        <v>666</v>
      </c>
      <c r="G927" s="226">
        <f t="shared" ref="G927" si="773">SUM(H927:I927)</f>
        <v>1401</v>
      </c>
      <c r="H927" s="226">
        <v>635</v>
      </c>
      <c r="I927" s="219">
        <v>766</v>
      </c>
      <c r="J927" s="219">
        <f>SUM($D$8,$D$10:$D927)/(_xlfn.DAYS(B927,"10-Jun-2020")+1)</f>
        <v>284.19936457505958</v>
      </c>
      <c r="K927" s="196" t="s">
        <v>59</v>
      </c>
      <c r="L927" s="229"/>
    </row>
    <row r="928" spans="2:12" s="165" customFormat="1" ht="13.5" hidden="1">
      <c r="B928" s="213">
        <v>45251</v>
      </c>
      <c r="C928" s="214" t="s">
        <v>29</v>
      </c>
      <c r="D928" s="226">
        <f t="shared" ref="D928" si="774">SUM(E928:F928)</f>
        <v>1502</v>
      </c>
      <c r="E928" s="226">
        <v>364</v>
      </c>
      <c r="F928" s="218">
        <v>1138</v>
      </c>
      <c r="G928" s="226">
        <f t="shared" ref="G928" si="775">SUM(H928:I928)</f>
        <v>1890</v>
      </c>
      <c r="H928" s="226">
        <v>557</v>
      </c>
      <c r="I928" s="219">
        <v>1333</v>
      </c>
      <c r="J928" s="219">
        <f>SUM($D$8,$D$10:$D928)/(_xlfn.DAYS(B928,"10-Jun-2020")+1)</f>
        <v>285.16587301587299</v>
      </c>
      <c r="K928" s="196" t="s">
        <v>59</v>
      </c>
      <c r="L928" s="229"/>
    </row>
    <row r="929" spans="2:12" s="126" customFormat="1" ht="54" hidden="1">
      <c r="B929" s="213">
        <v>45252</v>
      </c>
      <c r="C929" s="214" t="s">
        <v>15</v>
      </c>
      <c r="D929" s="226">
        <f t="shared" ref="D929" si="776">SUM(E929:F929)</f>
        <v>1614</v>
      </c>
      <c r="E929" s="226">
        <v>326</v>
      </c>
      <c r="F929" s="218">
        <v>1288</v>
      </c>
      <c r="G929" s="226">
        <f t="shared" ref="G929" si="777">SUM(H929:I929)</f>
        <v>2036</v>
      </c>
      <c r="H929" s="226">
        <v>489</v>
      </c>
      <c r="I929" s="219">
        <v>1547</v>
      </c>
      <c r="J929" s="219">
        <f>SUM($D$8,$D$10:$D929)/(_xlfn.DAYS(B929,"10-Jun-2020")+1)</f>
        <v>286.21966693100711</v>
      </c>
      <c r="K929" s="196" t="s">
        <v>409</v>
      </c>
      <c r="L929" s="225"/>
    </row>
    <row r="930" spans="2:12" s="165" customFormat="1" ht="27" hidden="1">
      <c r="B930" s="213">
        <v>45253</v>
      </c>
      <c r="C930" s="214" t="s">
        <v>16</v>
      </c>
      <c r="D930" s="226">
        <f>SUM(E930:F930)</f>
        <v>769</v>
      </c>
      <c r="E930" s="226">
        <v>271</v>
      </c>
      <c r="F930" s="218">
        <v>498</v>
      </c>
      <c r="G930" s="226">
        <f t="shared" ref="G930" si="778">SUM(H930:I930)</f>
        <v>1194</v>
      </c>
      <c r="H930" s="226">
        <v>610</v>
      </c>
      <c r="I930" s="219">
        <v>584</v>
      </c>
      <c r="J930" s="219">
        <f>SUM($D$8,$D$10:$D930)/(_xlfn.DAYS(B930,"10-Jun-2020")+1)</f>
        <v>286.60221870047542</v>
      </c>
      <c r="K930" s="196" t="s">
        <v>408</v>
      </c>
      <c r="L930" s="229"/>
    </row>
    <row r="931" spans="2:12" s="126" customFormat="1" ht="27" hidden="1">
      <c r="B931" s="213">
        <v>45254</v>
      </c>
      <c r="C931" s="214" t="s">
        <v>26</v>
      </c>
      <c r="D931" s="226">
        <f t="shared" ref="D931:D933" si="779">SUM(E931:F931)</f>
        <v>560</v>
      </c>
      <c r="E931" s="226">
        <v>283</v>
      </c>
      <c r="F931" s="218">
        <v>277</v>
      </c>
      <c r="G931" s="226">
        <f t="shared" ref="G931:G933" si="780">SUM(H931:I931)</f>
        <v>763</v>
      </c>
      <c r="H931" s="226">
        <v>444</v>
      </c>
      <c r="I931" s="219">
        <v>319</v>
      </c>
      <c r="J931" s="219">
        <f>SUM($D$8,$D$10:$D931)/(_xlfn.DAYS(B931,"10-Jun-2020")+1)</f>
        <v>286.81868566904194</v>
      </c>
      <c r="K931" s="196" t="s">
        <v>410</v>
      </c>
      <c r="L931" s="225"/>
    </row>
    <row r="932" spans="2:12" s="126" customFormat="1" ht="13.5" hidden="1">
      <c r="B932" s="213">
        <v>45255</v>
      </c>
      <c r="C932" s="214" t="s">
        <v>18</v>
      </c>
      <c r="D932" s="226">
        <f t="shared" si="779"/>
        <v>37404</v>
      </c>
      <c r="E932" s="226">
        <v>2012</v>
      </c>
      <c r="F932" s="218">
        <v>35392</v>
      </c>
      <c r="G932" s="226">
        <f t="shared" si="780"/>
        <v>41166</v>
      </c>
      <c r="H932" s="226">
        <v>2248</v>
      </c>
      <c r="I932" s="219">
        <v>38918</v>
      </c>
      <c r="J932" s="219">
        <f>SUM($D$8,$D$10:$D932)/(_xlfn.DAYS(B932,"10-Jun-2020")+1)</f>
        <v>316.18354430379748</v>
      </c>
      <c r="K932" s="196" t="s">
        <v>59</v>
      </c>
      <c r="L932" s="225"/>
    </row>
    <row r="933" spans="2:12" s="126" customFormat="1" ht="13.5" hidden="1">
      <c r="B933" s="213">
        <v>45256</v>
      </c>
      <c r="C933" s="214" t="s">
        <v>19</v>
      </c>
      <c r="D933" s="226">
        <f t="shared" si="779"/>
        <v>57953</v>
      </c>
      <c r="E933" s="226">
        <v>3478</v>
      </c>
      <c r="F933" s="218">
        <v>54475</v>
      </c>
      <c r="G933" s="226">
        <f t="shared" si="780"/>
        <v>61061</v>
      </c>
      <c r="H933" s="226">
        <v>4013</v>
      </c>
      <c r="I933" s="219">
        <v>57048</v>
      </c>
      <c r="J933" s="219">
        <f>SUM($D$8,$D$10:$D933)/(_xlfn.DAYS(B933,"10-Jun-2020")+1)</f>
        <v>361.74624505928853</v>
      </c>
      <c r="K933" s="196" t="s">
        <v>59</v>
      </c>
      <c r="L933" s="225"/>
    </row>
    <row r="934" spans="2:12" s="165" customFormat="1" ht="13.5" hidden="1">
      <c r="B934" s="213">
        <v>45257</v>
      </c>
      <c r="C934" s="214" t="s">
        <v>28</v>
      </c>
      <c r="D934" s="226">
        <f t="shared" ref="D934" si="781">SUM(E934:F934)</f>
        <v>28925</v>
      </c>
      <c r="E934" s="226">
        <v>1902</v>
      </c>
      <c r="F934" s="218">
        <v>27023</v>
      </c>
      <c r="G934" s="226">
        <f t="shared" ref="G934" si="782">SUM(H934:I934)</f>
        <v>31949</v>
      </c>
      <c r="H934" s="226">
        <v>2358</v>
      </c>
      <c r="I934" s="219">
        <v>29591</v>
      </c>
      <c r="J934" s="219">
        <f>SUM($D$8,$D$10:$D934)/(_xlfn.DAYS(B934,"10-Jun-2020")+1)</f>
        <v>384.30805687203792</v>
      </c>
      <c r="K934" s="196" t="s">
        <v>59</v>
      </c>
      <c r="L934" s="229"/>
    </row>
    <row r="935" spans="2:12" s="165" customFormat="1" ht="13.5" hidden="1">
      <c r="B935" s="213">
        <v>45258</v>
      </c>
      <c r="C935" s="214" t="s">
        <v>29</v>
      </c>
      <c r="D935" s="226">
        <f t="shared" ref="D935" si="783">SUM(E935:F935)</f>
        <v>26500</v>
      </c>
      <c r="E935" s="226">
        <v>1521</v>
      </c>
      <c r="F935" s="218">
        <v>24979</v>
      </c>
      <c r="G935" s="226">
        <f t="shared" ref="G935" si="784">SUM(H935:I935)</f>
        <v>29389</v>
      </c>
      <c r="H935" s="226">
        <v>1877</v>
      </c>
      <c r="I935" s="219">
        <v>27512</v>
      </c>
      <c r="J935" s="219">
        <f>SUM($D$8,$D$10:$D935)/(_xlfn.DAYS(B935,"10-Jun-2020")+1)</f>
        <v>404.92028413575377</v>
      </c>
      <c r="K935" s="196" t="s">
        <v>59</v>
      </c>
      <c r="L935" s="229"/>
    </row>
    <row r="936" spans="2:12" s="165" customFormat="1" ht="13.5" hidden="1">
      <c r="B936" s="213">
        <v>45259</v>
      </c>
      <c r="C936" s="214" t="s">
        <v>15</v>
      </c>
      <c r="D936" s="226">
        <f t="shared" ref="D936" si="785">SUM(E936:F936)</f>
        <v>1661</v>
      </c>
      <c r="E936" s="226">
        <v>380</v>
      </c>
      <c r="F936" s="218">
        <v>1281</v>
      </c>
      <c r="G936" s="226">
        <f t="shared" ref="G936" si="786">SUM(H936:I936)</f>
        <v>2021</v>
      </c>
      <c r="H936" s="226">
        <v>554</v>
      </c>
      <c r="I936" s="219">
        <v>1467</v>
      </c>
      <c r="J936" s="219">
        <f>SUM($D$8,$D$10:$D936)/(_xlfn.DAYS(B936,"10-Jun-2020")+1)</f>
        <v>405.9108832807571</v>
      </c>
      <c r="K936" s="196" t="s">
        <v>59</v>
      </c>
      <c r="L936" s="229"/>
    </row>
    <row r="937" spans="2:12" s="165" customFormat="1" ht="13.5" hidden="1">
      <c r="B937" s="213">
        <v>45260</v>
      </c>
      <c r="C937" s="214" t="s">
        <v>16</v>
      </c>
      <c r="D937" s="226">
        <f t="shared" ref="D937" si="787">SUM(E937:F937)</f>
        <v>948</v>
      </c>
      <c r="E937" s="226">
        <v>270</v>
      </c>
      <c r="F937" s="218">
        <v>678</v>
      </c>
      <c r="G937" s="226">
        <f t="shared" ref="G937" si="788">SUM(H937:I937)</f>
        <v>1142</v>
      </c>
      <c r="H937" s="226">
        <v>368</v>
      </c>
      <c r="I937" s="219">
        <v>774</v>
      </c>
      <c r="J937" s="219">
        <f>SUM($D$8,$D$10:$D937)/(_xlfn.DAYS(B937,"10-Jun-2020")+1)</f>
        <v>406.33806146572107</v>
      </c>
      <c r="K937" s="196" t="s">
        <v>59</v>
      </c>
      <c r="L937" s="229"/>
    </row>
    <row r="938" spans="2:12" s="126" customFormat="1" ht="13.5" hidden="1">
      <c r="B938" s="213">
        <v>45261</v>
      </c>
      <c r="C938" s="214" t="s">
        <v>26</v>
      </c>
      <c r="D938" s="226">
        <f t="shared" ref="D938:D940" si="789">SUM(E938:F938)</f>
        <v>836</v>
      </c>
      <c r="E938" s="226">
        <v>247</v>
      </c>
      <c r="F938" s="218">
        <v>589</v>
      </c>
      <c r="G938" s="226">
        <f t="shared" ref="G938:G940" si="790">SUM(H938:I938)</f>
        <v>1039</v>
      </c>
      <c r="H938" s="226">
        <v>345</v>
      </c>
      <c r="I938" s="219">
        <v>694</v>
      </c>
      <c r="J938" s="219">
        <f>SUM($D$8,$D$10:$D938)/(_xlfn.DAYS(B938,"10-Jun-2020")+1)</f>
        <v>406.6763779527559</v>
      </c>
      <c r="K938" s="196" t="s">
        <v>411</v>
      </c>
      <c r="L938" s="225"/>
    </row>
    <row r="939" spans="2:12" s="126" customFormat="1" ht="13.5" hidden="1">
      <c r="B939" s="213">
        <v>45262</v>
      </c>
      <c r="C939" s="214" t="s">
        <v>18</v>
      </c>
      <c r="D939" s="226">
        <f t="shared" si="789"/>
        <v>583</v>
      </c>
      <c r="E939" s="226">
        <v>102</v>
      </c>
      <c r="F939" s="218">
        <v>481</v>
      </c>
      <c r="G939" s="226">
        <f t="shared" si="790"/>
        <v>672</v>
      </c>
      <c r="H939" s="226">
        <v>113</v>
      </c>
      <c r="I939" s="219">
        <v>559</v>
      </c>
      <c r="J939" s="219">
        <f>SUM($D$8,$D$10:$D939)/(_xlfn.DAYS(B939,"10-Jun-2020")+1)</f>
        <v>406.81510621557828</v>
      </c>
      <c r="K939" s="196" t="s">
        <v>59</v>
      </c>
      <c r="L939" s="225"/>
    </row>
    <row r="940" spans="2:12" s="126" customFormat="1" ht="13.5" hidden="1">
      <c r="B940" s="213">
        <v>45263</v>
      </c>
      <c r="C940" s="214" t="s">
        <v>19</v>
      </c>
      <c r="D940" s="226">
        <f t="shared" si="789"/>
        <v>479</v>
      </c>
      <c r="E940" s="226">
        <v>86</v>
      </c>
      <c r="F940" s="218">
        <v>393</v>
      </c>
      <c r="G940" s="226">
        <f t="shared" si="790"/>
        <v>540</v>
      </c>
      <c r="H940" s="226">
        <v>114</v>
      </c>
      <c r="I940" s="219">
        <v>426</v>
      </c>
      <c r="J940" s="219">
        <f>SUM($D$8,$D$10:$D940)/(_xlfn.DAYS(B940,"10-Jun-2020")+1)</f>
        <v>406.87185534591197</v>
      </c>
      <c r="K940" s="196" t="s">
        <v>59</v>
      </c>
      <c r="L940" s="225"/>
    </row>
    <row r="941" spans="2:12" s="165" customFormat="1" ht="27" hidden="1">
      <c r="B941" s="213">
        <v>45264</v>
      </c>
      <c r="C941" s="214" t="s">
        <v>28</v>
      </c>
      <c r="D941" s="226">
        <f t="shared" ref="D941" si="791">SUM(E941:F941)</f>
        <v>619</v>
      </c>
      <c r="E941" s="226">
        <v>271</v>
      </c>
      <c r="F941" s="218">
        <v>348</v>
      </c>
      <c r="G941" s="226">
        <f t="shared" ref="G941" si="792">SUM(H941:I941)</f>
        <v>926</v>
      </c>
      <c r="H941" s="226">
        <v>498</v>
      </c>
      <c r="I941" s="219">
        <v>428</v>
      </c>
      <c r="J941" s="219">
        <f>SUM($D$8,$D$10:$D941)/(_xlfn.DAYS(B941,"10-Jun-2020")+1)</f>
        <v>407.03849175176748</v>
      </c>
      <c r="K941" s="196" t="s">
        <v>412</v>
      </c>
      <c r="L941" s="229"/>
    </row>
    <row r="942" spans="2:12" s="165" customFormat="1" ht="27" hidden="1">
      <c r="B942" s="213">
        <v>45265</v>
      </c>
      <c r="C942" s="214" t="s">
        <v>29</v>
      </c>
      <c r="D942" s="226">
        <f t="shared" ref="D942" si="793">SUM(E942:F942)</f>
        <v>877</v>
      </c>
      <c r="E942" s="226">
        <v>278</v>
      </c>
      <c r="F942" s="218">
        <v>599</v>
      </c>
      <c r="G942" s="226">
        <f t="shared" ref="G942" si="794">SUM(H942:I942)</f>
        <v>1151</v>
      </c>
      <c r="H942" s="226">
        <v>466</v>
      </c>
      <c r="I942" s="219">
        <v>685</v>
      </c>
      <c r="J942" s="219">
        <f>SUM($D$8,$D$10:$D942)/(_xlfn.DAYS(B942,"10-Jun-2020")+1)</f>
        <v>407.40737833594977</v>
      </c>
      <c r="K942" s="196" t="s">
        <v>413</v>
      </c>
      <c r="L942" s="229"/>
    </row>
    <row r="943" spans="2:12" s="165" customFormat="1" ht="13.5" hidden="1">
      <c r="B943" s="213">
        <v>45266</v>
      </c>
      <c r="C943" s="214" t="s">
        <v>15</v>
      </c>
      <c r="D943" s="226">
        <f t="shared" ref="D943" si="795">SUM(E943:F943)</f>
        <v>681</v>
      </c>
      <c r="E943" s="226">
        <v>290</v>
      </c>
      <c r="F943" s="218">
        <v>391</v>
      </c>
      <c r="G943" s="226">
        <f t="shared" ref="G943" si="796">SUM(H943:I943)</f>
        <v>913</v>
      </c>
      <c r="H943" s="226">
        <v>478</v>
      </c>
      <c r="I943" s="219">
        <v>435</v>
      </c>
      <c r="J943" s="219">
        <f>SUM($D$8,$D$10:$D943)/(_xlfn.DAYS(B943,"10-Jun-2020")+1)</f>
        <v>407.62196078431373</v>
      </c>
      <c r="K943" s="196" t="s">
        <v>414</v>
      </c>
      <c r="L943" s="229"/>
    </row>
    <row r="944" spans="2:12" s="165" customFormat="1" ht="27" hidden="1">
      <c r="B944" s="213">
        <v>45267</v>
      </c>
      <c r="C944" s="214" t="s">
        <v>16</v>
      </c>
      <c r="D944" s="226">
        <f t="shared" ref="D944" si="797">SUM(E944:F944)</f>
        <v>786</v>
      </c>
      <c r="E944" s="226">
        <v>294</v>
      </c>
      <c r="F944" s="218">
        <v>492</v>
      </c>
      <c r="G944" s="226">
        <f t="shared" ref="G944" si="798">SUM(H944:I944)</f>
        <v>1153</v>
      </c>
      <c r="H944" s="226">
        <v>554</v>
      </c>
      <c r="I944" s="219">
        <v>599</v>
      </c>
      <c r="J944" s="219">
        <f>SUM($D$8,$D$10:$D944)/(_xlfn.DAYS(B944,"10-Jun-2020")+1)</f>
        <v>407.91849529780563</v>
      </c>
      <c r="K944" s="196" t="s">
        <v>415</v>
      </c>
      <c r="L944" s="229"/>
    </row>
    <row r="945" spans="2:12" s="126" customFormat="1" ht="13.5" hidden="1">
      <c r="B945" s="213">
        <v>45268</v>
      </c>
      <c r="C945" s="214" t="s">
        <v>26</v>
      </c>
      <c r="D945" s="226">
        <f t="shared" ref="D945:D947" si="799">SUM(E945:F945)</f>
        <v>834</v>
      </c>
      <c r="E945" s="226">
        <v>319</v>
      </c>
      <c r="F945" s="218">
        <v>515</v>
      </c>
      <c r="G945" s="226">
        <f t="shared" ref="G945:G947" si="800">SUM(H945:I945)</f>
        <v>1052</v>
      </c>
      <c r="H945" s="226">
        <v>463</v>
      </c>
      <c r="I945" s="219">
        <v>589</v>
      </c>
      <c r="J945" s="219">
        <f>SUM($D$8,$D$10:$D945)/(_xlfn.DAYS(B945,"10-Jun-2020")+1)</f>
        <v>408.25215348472983</v>
      </c>
      <c r="K945" s="196" t="s">
        <v>416</v>
      </c>
      <c r="L945" s="225"/>
    </row>
    <row r="946" spans="2:12" s="126" customFormat="1" ht="13.5" hidden="1">
      <c r="B946" s="213">
        <v>45269</v>
      </c>
      <c r="C946" s="214" t="s">
        <v>18</v>
      </c>
      <c r="D946" s="226">
        <f t="shared" si="799"/>
        <v>539</v>
      </c>
      <c r="E946" s="226">
        <v>86</v>
      </c>
      <c r="F946" s="218">
        <v>453</v>
      </c>
      <c r="G946" s="226">
        <f t="shared" si="800"/>
        <v>636</v>
      </c>
      <c r="H946" s="226">
        <v>102</v>
      </c>
      <c r="I946" s="219">
        <v>534</v>
      </c>
      <c r="J946" s="219">
        <f>SUM($D$8,$D$10:$D946)/(_xlfn.DAYS(B946,"10-Jun-2020")+1)</f>
        <v>408.35446009389671</v>
      </c>
      <c r="K946" s="196" t="s">
        <v>416</v>
      </c>
      <c r="L946" s="225"/>
    </row>
    <row r="947" spans="2:12" s="126" customFormat="1" ht="13.5" hidden="1">
      <c r="B947" s="213">
        <v>45270</v>
      </c>
      <c r="C947" s="214" t="s">
        <v>19</v>
      </c>
      <c r="D947" s="226">
        <f t="shared" si="799"/>
        <v>490</v>
      </c>
      <c r="E947" s="226">
        <v>68</v>
      </c>
      <c r="F947" s="218">
        <v>422</v>
      </c>
      <c r="G947" s="226">
        <f t="shared" si="800"/>
        <v>580</v>
      </c>
      <c r="H947" s="226">
        <v>92</v>
      </c>
      <c r="I947" s="219">
        <v>488</v>
      </c>
      <c r="J947" s="219">
        <f>SUM($D$8,$D$10:$D947)/(_xlfn.DAYS(B947,"10-Jun-2020")+1)</f>
        <v>408.4182955433933</v>
      </c>
      <c r="K947" s="196" t="s">
        <v>417</v>
      </c>
      <c r="L947" s="225"/>
    </row>
    <row r="948" spans="2:12" s="165" customFormat="1" ht="13.5" hidden="1">
      <c r="B948" s="213">
        <v>45271</v>
      </c>
      <c r="C948" s="214" t="s">
        <v>28</v>
      </c>
      <c r="D948" s="226">
        <f t="shared" ref="D948" si="801">SUM(E948:F948)</f>
        <v>635</v>
      </c>
      <c r="E948" s="226">
        <v>246</v>
      </c>
      <c r="F948" s="218">
        <v>389</v>
      </c>
      <c r="G948" s="226">
        <f t="shared" ref="G948" si="802">SUM(H948:I948)</f>
        <v>879</v>
      </c>
      <c r="H948" s="226">
        <v>396</v>
      </c>
      <c r="I948" s="219">
        <v>483</v>
      </c>
      <c r="J948" s="219">
        <f>SUM($D$8,$D$10:$D948)/(_xlfn.DAYS(B948,"10-Jun-2020")+1)</f>
        <v>408.59531249999998</v>
      </c>
      <c r="K948" s="196" t="s">
        <v>59</v>
      </c>
      <c r="L948" s="229"/>
    </row>
    <row r="949" spans="2:12" s="165" customFormat="1" ht="13.5" hidden="1">
      <c r="B949" s="213">
        <v>45272</v>
      </c>
      <c r="C949" s="214" t="s">
        <v>29</v>
      </c>
      <c r="D949" s="226">
        <f t="shared" ref="D949" si="803">SUM(E949:F949)</f>
        <v>507</v>
      </c>
      <c r="E949" s="226">
        <v>284</v>
      </c>
      <c r="F949" s="218">
        <v>223</v>
      </c>
      <c r="G949" s="226">
        <f t="shared" ref="G949" si="804">SUM(H949:I949)</f>
        <v>702</v>
      </c>
      <c r="H949" s="226">
        <v>429</v>
      </c>
      <c r="I949" s="219">
        <v>273</v>
      </c>
      <c r="J949" s="219">
        <f>SUM($D$8,$D$10:$D949)/(_xlfn.DAYS(B949,"10-Jun-2020")+1)</f>
        <v>408.67213114754099</v>
      </c>
      <c r="K949" s="196" t="s">
        <v>59</v>
      </c>
      <c r="L949" s="229"/>
    </row>
    <row r="950" spans="2:12" s="165" customFormat="1" ht="13.5" hidden="1">
      <c r="B950" s="213">
        <v>45273</v>
      </c>
      <c r="C950" s="214" t="s">
        <v>15</v>
      </c>
      <c r="D950" s="226">
        <f t="shared" ref="D950" si="805">SUM(E950:F950)</f>
        <v>467</v>
      </c>
      <c r="E950" s="226">
        <v>270</v>
      </c>
      <c r="F950" s="218">
        <v>197</v>
      </c>
      <c r="G950" s="226">
        <f t="shared" ref="G950" si="806">SUM(H950:I950)</f>
        <v>615</v>
      </c>
      <c r="H950" s="226">
        <v>373</v>
      </c>
      <c r="I950" s="219">
        <v>242</v>
      </c>
      <c r="J950" s="219">
        <f>SUM($D$8,$D$10:$D950)/(_xlfn.DAYS(B950,"10-Jun-2020")+1)</f>
        <v>408.71762870514823</v>
      </c>
      <c r="K950" s="196" t="s">
        <v>59</v>
      </c>
      <c r="L950" s="229"/>
    </row>
    <row r="951" spans="2:12" s="165" customFormat="1" ht="13.5" hidden="1">
      <c r="B951" s="213">
        <v>45274</v>
      </c>
      <c r="C951" s="214" t="s">
        <v>16</v>
      </c>
      <c r="D951" s="226">
        <f t="shared" ref="D951" si="807">SUM(E951:F951)</f>
        <v>412</v>
      </c>
      <c r="E951" s="226">
        <v>249</v>
      </c>
      <c r="F951" s="218">
        <v>163</v>
      </c>
      <c r="G951" s="226">
        <f t="shared" ref="G951" si="808">SUM(H951:I951)</f>
        <v>538</v>
      </c>
      <c r="H951" s="226">
        <v>348</v>
      </c>
      <c r="I951" s="219">
        <v>190</v>
      </c>
      <c r="J951" s="219">
        <f>SUM($D$8,$D$10:$D951)/(_xlfn.DAYS(B951,"10-Jun-2020")+1)</f>
        <v>408.72018706157445</v>
      </c>
      <c r="K951" s="196" t="s">
        <v>59</v>
      </c>
      <c r="L951" s="229"/>
    </row>
    <row r="952" spans="2:12" s="126" customFormat="1" ht="13.5" hidden="1">
      <c r="B952" s="213">
        <v>45275</v>
      </c>
      <c r="C952" s="214" t="s">
        <v>26</v>
      </c>
      <c r="D952" s="226">
        <f t="shared" ref="D952:D954" si="809">SUM(E952:F952)</f>
        <v>632</v>
      </c>
      <c r="E952" s="226">
        <v>268</v>
      </c>
      <c r="F952" s="218">
        <v>364</v>
      </c>
      <c r="G952" s="226">
        <f t="shared" ref="G952:G953" si="810">SUM(H952:I952)</f>
        <v>809</v>
      </c>
      <c r="H952" s="226">
        <v>375</v>
      </c>
      <c r="I952" s="219">
        <v>434</v>
      </c>
      <c r="J952" s="219">
        <f>SUM($D$8,$D$10:$D952)/(_xlfn.DAYS(B952,"10-Jun-2020")+1)</f>
        <v>408.89408099688472</v>
      </c>
      <c r="K952" s="196" t="s">
        <v>418</v>
      </c>
      <c r="L952" s="225"/>
    </row>
    <row r="953" spans="2:12" s="126" customFormat="1" ht="13.5" hidden="1">
      <c r="B953" s="213">
        <v>45276</v>
      </c>
      <c r="C953" s="214" t="s">
        <v>18</v>
      </c>
      <c r="D953" s="226">
        <f t="shared" si="809"/>
        <v>452</v>
      </c>
      <c r="E953" s="226">
        <v>87</v>
      </c>
      <c r="F953" s="218">
        <v>365</v>
      </c>
      <c r="G953" s="226">
        <f t="shared" si="810"/>
        <v>555</v>
      </c>
      <c r="H953" s="226">
        <v>137</v>
      </c>
      <c r="I953" s="219">
        <v>418</v>
      </c>
      <c r="J953" s="219">
        <f>SUM($D$8,$D$10:$D953)/(_xlfn.DAYS(B953,"10-Jun-2020")+1)</f>
        <v>408.92762645914399</v>
      </c>
      <c r="K953" s="196" t="s">
        <v>59</v>
      </c>
      <c r="L953" s="225"/>
    </row>
    <row r="954" spans="2:12" s="126" customFormat="1" ht="13.5" hidden="1">
      <c r="B954" s="213">
        <v>45277</v>
      </c>
      <c r="C954" s="214" t="s">
        <v>19</v>
      </c>
      <c r="D954" s="226">
        <f t="shared" si="809"/>
        <v>323</v>
      </c>
      <c r="E954" s="226">
        <v>55</v>
      </c>
      <c r="F954" s="218">
        <v>268</v>
      </c>
      <c r="G954" s="226">
        <f t="shared" ref="G954" si="811">SUM(H954:I954)</f>
        <v>438</v>
      </c>
      <c r="H954" s="226">
        <v>115</v>
      </c>
      <c r="I954" s="219">
        <v>323</v>
      </c>
      <c r="J954" s="219">
        <f>SUM($D$8,$D$10:$D954)/(_xlfn.DAYS(B954,"10-Jun-2020")+1)</f>
        <v>408.86080870917573</v>
      </c>
      <c r="K954" s="196" t="s">
        <v>59</v>
      </c>
      <c r="L954" s="225"/>
    </row>
    <row r="955" spans="2:12" s="165" customFormat="1" ht="27" hidden="1">
      <c r="B955" s="213">
        <v>45278</v>
      </c>
      <c r="C955" s="214" t="s">
        <v>28</v>
      </c>
      <c r="D955" s="226">
        <f t="shared" ref="D955" si="812">SUM(E955:F955)</f>
        <v>465</v>
      </c>
      <c r="E955" s="226">
        <v>219</v>
      </c>
      <c r="F955" s="218">
        <v>246</v>
      </c>
      <c r="G955" s="226">
        <f t="shared" ref="G955" si="813">SUM(H955:I955)</f>
        <v>639</v>
      </c>
      <c r="H955" s="226">
        <v>358</v>
      </c>
      <c r="I955" s="219">
        <v>281</v>
      </c>
      <c r="J955" s="219">
        <f>SUM($D$8,$D$10:$D955)/(_xlfn.DAYS(B955,"10-Jun-2020")+1)</f>
        <v>408.90442890442893</v>
      </c>
      <c r="K955" s="196" t="s">
        <v>419</v>
      </c>
      <c r="L955" s="229"/>
    </row>
    <row r="956" spans="2:12" s="126" customFormat="1" ht="13.5" hidden="1">
      <c r="B956" s="213">
        <v>45279</v>
      </c>
      <c r="C956" s="214" t="s">
        <v>29</v>
      </c>
      <c r="D956" s="226">
        <f t="shared" ref="D956" si="814">SUM(E956:F956)</f>
        <v>613</v>
      </c>
      <c r="E956" s="226">
        <v>294</v>
      </c>
      <c r="F956" s="218">
        <v>319</v>
      </c>
      <c r="G956" s="226">
        <f t="shared" ref="G956" si="815">SUM(H956:I956)</f>
        <v>1060</v>
      </c>
      <c r="H956" s="226">
        <v>665</v>
      </c>
      <c r="I956" s="219">
        <v>395</v>
      </c>
      <c r="J956" s="219">
        <f>SUM($D$8,$D$10:$D956)/(_xlfn.DAYS(B956,"10-Jun-2020")+1)</f>
        <v>409.06288819875778</v>
      </c>
      <c r="K956" s="196" t="s">
        <v>420</v>
      </c>
      <c r="L956" s="225"/>
    </row>
    <row r="957" spans="2:12" s="126" customFormat="1" ht="13.5" hidden="1">
      <c r="B957" s="213">
        <v>45280</v>
      </c>
      <c r="C957" s="214" t="s">
        <v>15</v>
      </c>
      <c r="D957" s="226">
        <f t="shared" ref="D957" si="816">SUM(E957:F957)</f>
        <v>520</v>
      </c>
      <c r="E957" s="226">
        <v>227</v>
      </c>
      <c r="F957" s="218">
        <v>293</v>
      </c>
      <c r="G957" s="226">
        <f t="shared" ref="G957" si="817">SUM(H957:I957)</f>
        <v>680</v>
      </c>
      <c r="H957" s="226">
        <v>336</v>
      </c>
      <c r="I957" s="219">
        <v>344</v>
      </c>
      <c r="J957" s="219">
        <f>SUM($D$8,$D$10:$D957)/(_xlfn.DAYS(B957,"10-Jun-2020")+1)</f>
        <v>409.14895267649342</v>
      </c>
      <c r="K957" s="196" t="s">
        <v>59</v>
      </c>
      <c r="L957" s="225"/>
    </row>
    <row r="958" spans="2:12" s="126" customFormat="1" ht="13.5" hidden="1">
      <c r="B958" s="213">
        <v>45281</v>
      </c>
      <c r="C958" s="214" t="s">
        <v>16</v>
      </c>
      <c r="D958" s="226">
        <f t="shared" ref="D958" si="818">SUM(E958:F958)</f>
        <v>523</v>
      </c>
      <c r="E958" s="226">
        <v>195</v>
      </c>
      <c r="F958" s="218">
        <v>328</v>
      </c>
      <c r="G958" s="226">
        <f t="shared" ref="G958" si="819">SUM(H958:I958)</f>
        <v>660</v>
      </c>
      <c r="H958" s="226">
        <v>267</v>
      </c>
      <c r="I958" s="219">
        <v>393</v>
      </c>
      <c r="J958" s="219">
        <f>SUM($D$8,$D$10:$D958)/(_xlfn.DAYS(B958,"10-Jun-2020")+1)</f>
        <v>409.2372093023256</v>
      </c>
      <c r="K958" s="196" t="s">
        <v>59</v>
      </c>
      <c r="L958" s="225"/>
    </row>
    <row r="959" spans="2:12" s="126" customFormat="1" ht="13.5" hidden="1">
      <c r="B959" s="213">
        <v>45282</v>
      </c>
      <c r="C959" s="214" t="s">
        <v>26</v>
      </c>
      <c r="D959" s="226">
        <f t="shared" ref="D959:D961" si="820">SUM(E959:F959)</f>
        <v>482</v>
      </c>
      <c r="E959" s="226">
        <v>163</v>
      </c>
      <c r="F959" s="218">
        <v>319</v>
      </c>
      <c r="G959" s="226">
        <f t="shared" ref="G959:G961" si="821">SUM(H959:I959)</f>
        <v>589</v>
      </c>
      <c r="H959" s="226">
        <v>246</v>
      </c>
      <c r="I959" s="219">
        <v>343</v>
      </c>
      <c r="J959" s="219">
        <f>SUM($D$8,$D$10:$D959)/(_xlfn.DAYS(B959,"10-Jun-2020")+1)</f>
        <v>409.29357087529047</v>
      </c>
      <c r="K959" s="196" t="s">
        <v>59</v>
      </c>
      <c r="L959" s="225"/>
    </row>
    <row r="960" spans="2:12" s="126" customFormat="1" ht="13.5" hidden="1">
      <c r="B960" s="213">
        <v>45283</v>
      </c>
      <c r="C960" s="214" t="s">
        <v>18</v>
      </c>
      <c r="D960" s="226">
        <f t="shared" si="820"/>
        <v>219</v>
      </c>
      <c r="E960" s="226">
        <v>66</v>
      </c>
      <c r="F960" s="218">
        <v>153</v>
      </c>
      <c r="G960" s="226">
        <f t="shared" si="821"/>
        <v>312</v>
      </c>
      <c r="H960" s="226">
        <v>147</v>
      </c>
      <c r="I960" s="219">
        <v>165</v>
      </c>
      <c r="J960" s="219">
        <f>SUM($D$8,$D$10:$D960)/(_xlfn.DAYS(B960,"10-Jun-2020")+1)</f>
        <v>409.14628482972137</v>
      </c>
      <c r="K960" s="196" t="s">
        <v>59</v>
      </c>
      <c r="L960" s="225"/>
    </row>
    <row r="961" spans="2:12" s="126" customFormat="1" ht="13.5" hidden="1">
      <c r="B961" s="213">
        <v>45284</v>
      </c>
      <c r="C961" s="214" t="s">
        <v>19</v>
      </c>
      <c r="D961" s="226">
        <f t="shared" si="820"/>
        <v>171</v>
      </c>
      <c r="E961" s="226">
        <v>37</v>
      </c>
      <c r="F961" s="218">
        <v>134</v>
      </c>
      <c r="G961" s="226">
        <f t="shared" si="821"/>
        <v>198</v>
      </c>
      <c r="H961" s="226">
        <v>46</v>
      </c>
      <c r="I961" s="219">
        <v>152</v>
      </c>
      <c r="J961" s="219">
        <f>SUM($D$8,$D$10:$D961)/(_xlfn.DAYS(B961,"10-Jun-2020")+1)</f>
        <v>408.96210363495749</v>
      </c>
      <c r="K961" s="196" t="s">
        <v>59</v>
      </c>
      <c r="L961" s="225"/>
    </row>
    <row r="962" spans="2:12" s="126" customFormat="1" ht="13.5" hidden="1">
      <c r="B962" s="213">
        <v>45285</v>
      </c>
      <c r="C962" s="214" t="s">
        <v>28</v>
      </c>
      <c r="D962" s="226">
        <f t="shared" ref="D962" si="822">SUM(E962:F962)</f>
        <v>240</v>
      </c>
      <c r="E962" s="226">
        <v>81</v>
      </c>
      <c r="F962" s="218">
        <v>159</v>
      </c>
      <c r="G962" s="226">
        <f t="shared" ref="G962" si="823">SUM(H962:I962)</f>
        <v>375</v>
      </c>
      <c r="H962" s="226">
        <v>202</v>
      </c>
      <c r="I962" s="219">
        <v>173</v>
      </c>
      <c r="J962" s="219">
        <f>SUM($D$8,$D$10:$D962)/(_xlfn.DAYS(B962,"10-Jun-2020")+1)</f>
        <v>408.83153013910356</v>
      </c>
      <c r="K962" s="196" t="s">
        <v>59</v>
      </c>
      <c r="L962" s="225"/>
    </row>
    <row r="963" spans="2:12" s="126" customFormat="1" ht="67.5" hidden="1">
      <c r="B963" s="213">
        <v>45286</v>
      </c>
      <c r="C963" s="214" t="s">
        <v>29</v>
      </c>
      <c r="D963" s="226">
        <f t="shared" ref="D963" si="824">SUM(E963:F963)</f>
        <v>298</v>
      </c>
      <c r="E963" s="226">
        <v>144</v>
      </c>
      <c r="F963" s="218">
        <v>154</v>
      </c>
      <c r="G963" s="226">
        <f t="shared" ref="G963" si="825">SUM(H963:I963)</f>
        <v>381</v>
      </c>
      <c r="H963" s="226">
        <v>197</v>
      </c>
      <c r="I963" s="219">
        <v>184</v>
      </c>
      <c r="J963" s="219">
        <f>SUM($D$8,$D$10:$D963)/(_xlfn.DAYS(B963,"10-Jun-2020")+1)</f>
        <v>408.74594594594595</v>
      </c>
      <c r="K963" s="196" t="s">
        <v>421</v>
      </c>
      <c r="L963" s="225"/>
    </row>
    <row r="964" spans="2:12" s="126" customFormat="1" ht="13.5" hidden="1">
      <c r="B964" s="213">
        <v>45287</v>
      </c>
      <c r="C964" s="214" t="s">
        <v>15</v>
      </c>
      <c r="D964" s="226">
        <f t="shared" ref="D964" si="826">SUM(E964:F964)</f>
        <v>332</v>
      </c>
      <c r="E964" s="226">
        <v>198</v>
      </c>
      <c r="F964" s="218">
        <v>134</v>
      </c>
      <c r="G964" s="226">
        <f t="shared" ref="G964" si="827">SUM(H964:I964)</f>
        <v>588</v>
      </c>
      <c r="H964" s="226">
        <v>394</v>
      </c>
      <c r="I964" s="219">
        <v>194</v>
      </c>
      <c r="J964" s="219">
        <f>SUM($D$8,$D$10:$D964)/(_xlfn.DAYS(B964,"10-Jun-2020")+1)</f>
        <v>408.68672839506172</v>
      </c>
      <c r="K964" s="196" t="s">
        <v>422</v>
      </c>
      <c r="L964" s="225"/>
    </row>
    <row r="965" spans="2:12" s="126" customFormat="1" ht="13.5" hidden="1">
      <c r="B965" s="213">
        <v>45288</v>
      </c>
      <c r="C965" s="214" t="s">
        <v>16</v>
      </c>
      <c r="D965" s="226">
        <f t="shared" ref="D965" si="828">SUM(E965:F965)</f>
        <v>261</v>
      </c>
      <c r="E965" s="226">
        <v>131</v>
      </c>
      <c r="F965" s="218">
        <v>130</v>
      </c>
      <c r="G965" s="226">
        <f t="shared" ref="G965" si="829">SUM(H965:I965)</f>
        <v>352</v>
      </c>
      <c r="H965" s="226">
        <v>206</v>
      </c>
      <c r="I965" s="219">
        <v>146</v>
      </c>
      <c r="J965" s="219">
        <f>SUM($D$8,$D$10:$D965)/(_xlfn.DAYS(B965,"10-Jun-2020")+1)</f>
        <v>408.5728604471858</v>
      </c>
      <c r="K965" s="196" t="s">
        <v>423</v>
      </c>
      <c r="L965" s="225"/>
    </row>
    <row r="966" spans="2:12" s="126" customFormat="1" ht="13.5" hidden="1">
      <c r="B966" s="213">
        <v>45289</v>
      </c>
      <c r="C966" s="214" t="s">
        <v>26</v>
      </c>
      <c r="D966" s="226">
        <f t="shared" ref="D966:D969" si="830">SUM(E966:F966)</f>
        <v>228</v>
      </c>
      <c r="E966" s="226">
        <v>114</v>
      </c>
      <c r="F966" s="218">
        <v>114</v>
      </c>
      <c r="G966" s="226">
        <f t="shared" ref="G966:G969" si="831">SUM(H966:I966)</f>
        <v>320</v>
      </c>
      <c r="H966" s="226">
        <v>190</v>
      </c>
      <c r="I966" s="219">
        <v>130</v>
      </c>
      <c r="J966" s="219">
        <f>SUM($D$8,$D$10:$D966)/(_xlfn.DAYS(B966,"10-Jun-2020")+1)</f>
        <v>408.43374422187981</v>
      </c>
      <c r="K966" s="196" t="s">
        <v>59</v>
      </c>
      <c r="L966" s="225"/>
    </row>
    <row r="967" spans="2:12" s="126" customFormat="1" ht="13.5" hidden="1">
      <c r="B967" s="213">
        <v>45290</v>
      </c>
      <c r="C967" s="214" t="s">
        <v>18</v>
      </c>
      <c r="D967" s="226">
        <f t="shared" si="830"/>
        <v>136</v>
      </c>
      <c r="E967" s="226">
        <v>52</v>
      </c>
      <c r="F967" s="218">
        <v>84</v>
      </c>
      <c r="G967" s="226">
        <f t="shared" si="831"/>
        <v>164</v>
      </c>
      <c r="H967" s="226">
        <v>70</v>
      </c>
      <c r="I967" s="219">
        <v>94</v>
      </c>
      <c r="J967" s="219">
        <f>SUM($D$8,$D$10:$D967)/(_xlfn.DAYS(B967,"10-Jun-2020")+1)</f>
        <v>408.2240184757506</v>
      </c>
      <c r="K967" s="196" t="s">
        <v>59</v>
      </c>
      <c r="L967" s="225"/>
    </row>
    <row r="968" spans="2:12" s="126" customFormat="1" ht="13.5" hidden="1">
      <c r="B968" s="213">
        <v>45291</v>
      </c>
      <c r="C968" s="214" t="s">
        <v>19</v>
      </c>
      <c r="D968" s="226">
        <f t="shared" si="830"/>
        <v>131</v>
      </c>
      <c r="E968" s="226">
        <v>41</v>
      </c>
      <c r="F968" s="218">
        <v>90</v>
      </c>
      <c r="G968" s="226">
        <f t="shared" si="831"/>
        <v>165</v>
      </c>
      <c r="H968" s="226">
        <v>61</v>
      </c>
      <c r="I968" s="219">
        <v>104</v>
      </c>
      <c r="J968" s="219">
        <f>SUM($D$8,$D$10:$D968)/(_xlfn.DAYS(B968,"10-Jun-2020")+1)</f>
        <v>408.01076923076926</v>
      </c>
      <c r="K968" s="196" t="s">
        <v>59</v>
      </c>
      <c r="L968" s="225"/>
    </row>
    <row r="969" spans="2:12" s="126" customFormat="1" ht="13.5">
      <c r="B969" s="213">
        <v>45292</v>
      </c>
      <c r="C969" s="214" t="s">
        <v>28</v>
      </c>
      <c r="D969" s="226">
        <f t="shared" si="830"/>
        <v>149</v>
      </c>
      <c r="E969" s="226">
        <v>38</v>
      </c>
      <c r="F969" s="218">
        <v>111</v>
      </c>
      <c r="G969" s="226">
        <f t="shared" si="831"/>
        <v>165</v>
      </c>
      <c r="H969" s="226">
        <v>49</v>
      </c>
      <c r="I969" s="219">
        <v>116</v>
      </c>
      <c r="J969" s="219">
        <f>SUM($D$8,$D$10:$D969)/(_xlfn.DAYS(B969,"10-Jun-2020")+1)</f>
        <v>407.81168332052266</v>
      </c>
      <c r="K969" s="196" t="s">
        <v>59</v>
      </c>
      <c r="L969" s="225"/>
    </row>
    <row r="970" spans="2:12" s="126" customFormat="1" ht="27">
      <c r="B970" s="213">
        <v>45293</v>
      </c>
      <c r="C970" s="214" t="s">
        <v>29</v>
      </c>
      <c r="D970" s="226">
        <f t="shared" ref="D970" si="832">SUM(E970:F970)</f>
        <v>319</v>
      </c>
      <c r="E970" s="226">
        <v>199</v>
      </c>
      <c r="F970" s="218">
        <v>120</v>
      </c>
      <c r="G970" s="226">
        <f t="shared" ref="G970:G972" si="833">SUM(H970:I970)</f>
        <v>479</v>
      </c>
      <c r="H970" s="226">
        <v>340</v>
      </c>
      <c r="I970" s="219">
        <v>139</v>
      </c>
      <c r="J970" s="219">
        <f>SUM($D$8,$D$10:$D970)/(_xlfn.DAYS(B970,"10-Jun-2020")+1)</f>
        <v>407.74347158218126</v>
      </c>
      <c r="K970" s="196" t="s">
        <v>424</v>
      </c>
      <c r="L970" s="225"/>
    </row>
    <row r="971" spans="2:12" s="126" customFormat="1" ht="13.5">
      <c r="B971" s="213">
        <v>45294</v>
      </c>
      <c r="C971" s="214" t="s">
        <v>15</v>
      </c>
      <c r="D971" s="226">
        <f t="shared" ref="D971" si="834">SUM(E971:F971)</f>
        <v>396</v>
      </c>
      <c r="E971" s="226">
        <v>280</v>
      </c>
      <c r="F971" s="218">
        <v>116</v>
      </c>
      <c r="G971" s="226">
        <f t="shared" si="833"/>
        <v>606</v>
      </c>
      <c r="H971" s="226">
        <v>490</v>
      </c>
      <c r="I971" s="219">
        <v>116</v>
      </c>
      <c r="J971" s="219">
        <f>SUM($D$8,$D$10:$D971)/(_xlfn.DAYS(B971,"10-Jun-2020")+1)</f>
        <v>407.7344589409056</v>
      </c>
      <c r="K971" s="203" t="s">
        <v>425</v>
      </c>
      <c r="L971" s="225"/>
    </row>
    <row r="972" spans="2:12" s="126" customFormat="1" ht="13.5">
      <c r="B972" s="213">
        <v>45295</v>
      </c>
      <c r="C972" s="214" t="s">
        <v>16</v>
      </c>
      <c r="D972" s="226">
        <f t="shared" ref="D972" si="835">SUM(E972:F972)</f>
        <v>357</v>
      </c>
      <c r="E972" s="226">
        <v>263</v>
      </c>
      <c r="F972" s="218">
        <v>94</v>
      </c>
      <c r="G972" s="226">
        <f t="shared" si="833"/>
        <v>472</v>
      </c>
      <c r="H972" s="226">
        <v>365</v>
      </c>
      <c r="I972" s="219">
        <v>107</v>
      </c>
      <c r="J972" s="219">
        <f>SUM($D$8,$D$10:$D972)/(_xlfn.DAYS(B972,"10-Jun-2020")+1)</f>
        <v>407.69555214723925</v>
      </c>
      <c r="K972" s="203" t="s">
        <v>59</v>
      </c>
      <c r="L972" s="225"/>
    </row>
    <row r="973" spans="2:12" s="126" customFormat="1" ht="13.5">
      <c r="B973" s="213">
        <v>45296</v>
      </c>
      <c r="C973" s="214" t="s">
        <v>26</v>
      </c>
      <c r="D973" s="226">
        <f t="shared" ref="D973:D975" si="836">SUM(E973:F973)</f>
        <v>391</v>
      </c>
      <c r="E973" s="226">
        <v>247</v>
      </c>
      <c r="F973" s="218">
        <v>144</v>
      </c>
      <c r="G973" s="226">
        <f t="shared" ref="G973:G975" si="837">SUM(H973:I973)</f>
        <v>525</v>
      </c>
      <c r="H973" s="226">
        <v>348</v>
      </c>
      <c r="I973" s="219">
        <v>177</v>
      </c>
      <c r="J973" s="219">
        <f>SUM($D$8,$D$10:$D973)/(_xlfn.DAYS(B973,"10-Jun-2020")+1)</f>
        <v>407.68275862068964</v>
      </c>
      <c r="K973" s="203" t="s">
        <v>426</v>
      </c>
      <c r="L973" s="225"/>
    </row>
    <row r="974" spans="2:12" s="126" customFormat="1" ht="13.5">
      <c r="B974" s="213">
        <v>45297</v>
      </c>
      <c r="C974" s="214" t="s">
        <v>18</v>
      </c>
      <c r="D974" s="226">
        <f t="shared" si="836"/>
        <v>187</v>
      </c>
      <c r="E974" s="226">
        <v>95</v>
      </c>
      <c r="F974" s="218">
        <v>92</v>
      </c>
      <c r="G974" s="226">
        <f t="shared" si="837"/>
        <v>246</v>
      </c>
      <c r="H974" s="226">
        <v>134</v>
      </c>
      <c r="I974" s="219">
        <v>112</v>
      </c>
      <c r="J974" s="219">
        <f>SUM($D$8,$D$10:$D974)/(_xlfn.DAYS(B974,"10-Jun-2020")+1)</f>
        <v>407.51378254211335</v>
      </c>
      <c r="K974" s="203" t="s">
        <v>59</v>
      </c>
      <c r="L974" s="225"/>
    </row>
    <row r="975" spans="2:12" s="126" customFormat="1" ht="13.5">
      <c r="B975" s="213">
        <v>45298</v>
      </c>
      <c r="C975" s="214" t="s">
        <v>19</v>
      </c>
      <c r="D975" s="226">
        <f t="shared" si="836"/>
        <v>115</v>
      </c>
      <c r="E975" s="226">
        <v>45</v>
      </c>
      <c r="F975" s="218">
        <v>70</v>
      </c>
      <c r="G975" s="226">
        <f t="shared" si="837"/>
        <v>163</v>
      </c>
      <c r="H975" s="226">
        <v>82</v>
      </c>
      <c r="I975" s="219">
        <v>81</v>
      </c>
      <c r="J975" s="219">
        <f>SUM($D$8,$D$10:$D975)/(_xlfn.DAYS(B975,"10-Jun-2020")+1)</f>
        <v>407.28997704667177</v>
      </c>
      <c r="K975" s="203" t="s">
        <v>59</v>
      </c>
      <c r="L975" s="225"/>
    </row>
    <row r="976" spans="2:12" s="126" customFormat="1" ht="13.5">
      <c r="B976" s="213">
        <v>45299</v>
      </c>
      <c r="C976" s="214" t="s">
        <v>28</v>
      </c>
      <c r="D976" s="226">
        <f t="shared" ref="D976" si="838">SUM(E976:F976)</f>
        <v>403</v>
      </c>
      <c r="E976" s="226">
        <v>282</v>
      </c>
      <c r="F976" s="218">
        <v>121</v>
      </c>
      <c r="G976" s="226">
        <f t="shared" ref="G976" si="839">SUM(H976:I976)</f>
        <v>608</v>
      </c>
      <c r="H976" s="226">
        <v>434</v>
      </c>
      <c r="I976" s="219">
        <v>174</v>
      </c>
      <c r="J976" s="219">
        <f>SUM($D$8,$D$10:$D976)/(_xlfn.DAYS(B976,"10-Jun-2020")+1)</f>
        <v>407.2866972477064</v>
      </c>
      <c r="K976" s="203" t="s">
        <v>59</v>
      </c>
      <c r="L976" s="225"/>
    </row>
    <row r="977" spans="2:12" s="126" customFormat="1" ht="40.5">
      <c r="B977" s="213">
        <v>45300</v>
      </c>
      <c r="C977" s="214" t="s">
        <v>29</v>
      </c>
      <c r="D977" s="226">
        <f t="shared" ref="D977" si="840">SUM(E977:F977)</f>
        <v>436</v>
      </c>
      <c r="E977" s="226">
        <v>328</v>
      </c>
      <c r="F977" s="218">
        <v>108</v>
      </c>
      <c r="G977" s="226">
        <f t="shared" ref="G977" si="841">SUM(H977:I977)</f>
        <v>687</v>
      </c>
      <c r="H977" s="226">
        <v>548</v>
      </c>
      <c r="I977" s="219">
        <v>139</v>
      </c>
      <c r="J977" s="219">
        <f>SUM($D$8,$D$10:$D977)/(_xlfn.DAYS(B977,"10-Jun-2020")+1)</f>
        <v>407.30863254392665</v>
      </c>
      <c r="K977" s="203" t="s">
        <v>427</v>
      </c>
      <c r="L977" s="225"/>
    </row>
    <row r="978" spans="2:12" s="126" customFormat="1" ht="13.5">
      <c r="B978" s="213">
        <v>45301</v>
      </c>
      <c r="C978" s="214" t="s">
        <v>15</v>
      </c>
      <c r="D978" s="226">
        <f t="shared" ref="D978" si="842">SUM(E978:F978)</f>
        <v>468</v>
      </c>
      <c r="E978" s="226">
        <v>314</v>
      </c>
      <c r="F978" s="218">
        <v>154</v>
      </c>
      <c r="G978" s="226">
        <f t="shared" ref="G978" si="843">SUM(H978:I978)</f>
        <v>683</v>
      </c>
      <c r="H978" s="226">
        <v>495</v>
      </c>
      <c r="I978" s="219">
        <v>188</v>
      </c>
      <c r="J978" s="219">
        <f>SUM($D$8,$D$10:$D978)/(_xlfn.DAYS(B978,"10-Jun-2020")+1)</f>
        <v>407.35496183206106</v>
      </c>
      <c r="K978" s="203" t="s">
        <v>428</v>
      </c>
      <c r="L978" s="225"/>
    </row>
    <row r="979" spans="2:12" s="126" customFormat="1" ht="27">
      <c r="B979" s="213">
        <v>45302</v>
      </c>
      <c r="C979" s="214" t="s">
        <v>16</v>
      </c>
      <c r="D979" s="226">
        <f t="shared" ref="D979" si="844">SUM(E979:F979)</f>
        <v>435</v>
      </c>
      <c r="E979" s="226">
        <v>282</v>
      </c>
      <c r="F979" s="218">
        <v>153</v>
      </c>
      <c r="G979" s="226">
        <f t="shared" ref="G979" si="845">SUM(H979:I979)</f>
        <v>640</v>
      </c>
      <c r="H979" s="226">
        <v>435</v>
      </c>
      <c r="I979" s="219">
        <v>205</v>
      </c>
      <c r="J979" s="219">
        <f>SUM($D$8,$D$10:$D979)/(_xlfn.DAYS(B979,"10-Jun-2020")+1)</f>
        <v>407.37604881769641</v>
      </c>
      <c r="K979" s="203" t="s">
        <v>429</v>
      </c>
      <c r="L979" s="225"/>
    </row>
    <row r="980" spans="2:12" s="126" customFormat="1" ht="67.5">
      <c r="B980" s="213">
        <v>45303</v>
      </c>
      <c r="C980" s="214" t="s">
        <v>26</v>
      </c>
      <c r="D980" s="226">
        <f t="shared" ref="D980:D982" si="846">SUM(E980:F980)</f>
        <v>428</v>
      </c>
      <c r="E980" s="226">
        <v>280</v>
      </c>
      <c r="F980" s="218">
        <v>148</v>
      </c>
      <c r="G980" s="226">
        <f t="shared" ref="G980:G982" si="847">SUM(H980:I980)</f>
        <v>618</v>
      </c>
      <c r="H980" s="226">
        <v>438</v>
      </c>
      <c r="I980" s="219">
        <v>180</v>
      </c>
      <c r="J980" s="219">
        <f>SUM($D$8,$D$10:$D980)/(_xlfn.DAYS(B980,"10-Jun-2020")+1)</f>
        <v>407.39176829268291</v>
      </c>
      <c r="K980" s="203" t="s">
        <v>430</v>
      </c>
      <c r="L980" s="225"/>
    </row>
    <row r="981" spans="2:12" s="126" customFormat="1" ht="13.5">
      <c r="B981" s="213">
        <v>45304</v>
      </c>
      <c r="C981" s="214" t="s">
        <v>18</v>
      </c>
      <c r="D981" s="226">
        <f t="shared" si="846"/>
        <v>289</v>
      </c>
      <c r="E981" s="226">
        <v>128</v>
      </c>
      <c r="F981" s="218">
        <v>161</v>
      </c>
      <c r="G981" s="226">
        <f t="shared" si="847"/>
        <v>375</v>
      </c>
      <c r="H981" s="226">
        <v>191</v>
      </c>
      <c r="I981" s="219">
        <v>184</v>
      </c>
      <c r="J981" s="219">
        <f>SUM($D$8,$D$10:$D981)/(_xlfn.DAYS(B981,"10-Jun-2020")+1)</f>
        <v>407.3015993907083</v>
      </c>
      <c r="K981" s="203" t="s">
        <v>431</v>
      </c>
      <c r="L981" s="225"/>
    </row>
    <row r="982" spans="2:12" s="126" customFormat="1" ht="13.5">
      <c r="B982" s="213">
        <v>45305</v>
      </c>
      <c r="C982" s="214" t="s">
        <v>19</v>
      </c>
      <c r="D982" s="226">
        <f t="shared" si="846"/>
        <v>160</v>
      </c>
      <c r="E982" s="226">
        <v>58</v>
      </c>
      <c r="F982" s="218">
        <v>102</v>
      </c>
      <c r="G982" s="226">
        <f t="shared" si="847"/>
        <v>218</v>
      </c>
      <c r="H982" s="226">
        <v>75</v>
      </c>
      <c r="I982" s="219">
        <v>143</v>
      </c>
      <c r="J982" s="219">
        <f>SUM($D$8,$D$10:$D982)/(_xlfn.DAYS(B982,"10-Jun-2020")+1)</f>
        <v>407.11339421613394</v>
      </c>
      <c r="K982" s="203" t="s">
        <v>431</v>
      </c>
      <c r="L982" s="225"/>
    </row>
    <row r="983" spans="2:12" s="126" customFormat="1" ht="40.5">
      <c r="B983" s="213">
        <v>45306</v>
      </c>
      <c r="C983" s="214" t="s">
        <v>28</v>
      </c>
      <c r="D983" s="226">
        <f t="shared" ref="D983" si="848">SUM(E983:F983)</f>
        <v>370</v>
      </c>
      <c r="E983" s="226">
        <v>242</v>
      </c>
      <c r="F983" s="218">
        <v>128</v>
      </c>
      <c r="G983" s="226">
        <f t="shared" ref="G983" si="849">SUM(H983:I983)</f>
        <v>535</v>
      </c>
      <c r="H983" s="226">
        <v>385</v>
      </c>
      <c r="I983" s="219">
        <v>150</v>
      </c>
      <c r="J983" s="219">
        <f>SUM($D$8,$D$10:$D983)/(_xlfn.DAYS(B983,"10-Jun-2020")+1)</f>
        <v>407.0851711026616</v>
      </c>
      <c r="K983" s="203" t="s">
        <v>432</v>
      </c>
      <c r="L983" s="225"/>
    </row>
    <row r="984" spans="2:12" s="126" customFormat="1" ht="13.5">
      <c r="B984" s="213">
        <v>45307</v>
      </c>
      <c r="C984" s="214" t="s">
        <v>29</v>
      </c>
      <c r="D984" s="226">
        <f t="shared" ref="D984" si="850">SUM(E984:F984)</f>
        <v>408</v>
      </c>
      <c r="E984" s="226">
        <v>313</v>
      </c>
      <c r="F984" s="218">
        <v>95</v>
      </c>
      <c r="G984" s="226">
        <f t="shared" ref="G984" si="851">SUM(H984:I984)</f>
        <v>636</v>
      </c>
      <c r="H984" s="226">
        <v>529</v>
      </c>
      <c r="I984" s="219">
        <v>107</v>
      </c>
      <c r="J984" s="219">
        <f>SUM($D$8,$D$10:$D984)/(_xlfn.DAYS(B984,"10-Jun-2020")+1)</f>
        <v>407.08586626139817</v>
      </c>
      <c r="K984" s="203" t="s">
        <v>433</v>
      </c>
      <c r="L984" s="225"/>
    </row>
    <row r="985" spans="2:12" s="126" customFormat="1" ht="27">
      <c r="B985" s="213">
        <v>45308</v>
      </c>
      <c r="C985" s="214" t="s">
        <v>15</v>
      </c>
      <c r="D985" s="226">
        <f t="shared" ref="D985" si="852">SUM(E985:F985)</f>
        <v>638</v>
      </c>
      <c r="E985" s="226">
        <v>390</v>
      </c>
      <c r="F985" s="218">
        <v>248</v>
      </c>
      <c r="G985" s="226">
        <f t="shared" ref="G985" si="853">SUM(H985:I985)</f>
        <v>930</v>
      </c>
      <c r="H985" s="226">
        <v>635</v>
      </c>
      <c r="I985" s="219">
        <v>295</v>
      </c>
      <c r="J985" s="219">
        <f>SUM($D$8,$D$10:$D985)/(_xlfn.DAYS(B985,"10-Jun-2020")+1)</f>
        <v>407.26119969627945</v>
      </c>
      <c r="K985" s="203" t="s">
        <v>434</v>
      </c>
      <c r="L985" s="225"/>
    </row>
    <row r="986" spans="2:12" s="126" customFormat="1" ht="13.5">
      <c r="B986" s="213">
        <v>45309</v>
      </c>
      <c r="C986" s="214" t="s">
        <v>16</v>
      </c>
      <c r="D986" s="226">
        <f t="shared" ref="D986" si="854">SUM(E986:F986)</f>
        <v>514</v>
      </c>
      <c r="E986" s="226">
        <v>369</v>
      </c>
      <c r="F986" s="218">
        <v>145</v>
      </c>
      <c r="G986" s="226">
        <f t="shared" ref="G986" si="855">SUM(H986:I986)</f>
        <v>831</v>
      </c>
      <c r="H986" s="226">
        <v>651</v>
      </c>
      <c r="I986" s="219">
        <v>180</v>
      </c>
      <c r="J986" s="219">
        <f>SUM($D$8,$D$10:$D986)/(_xlfn.DAYS(B986,"10-Jun-2020")+1)</f>
        <v>407.34218512898332</v>
      </c>
      <c r="K986" s="203" t="s">
        <v>59</v>
      </c>
      <c r="L986" s="225"/>
    </row>
    <row r="987" spans="2:12" s="126" customFormat="1" ht="13.5">
      <c r="B987" s="213">
        <v>45310</v>
      </c>
      <c r="C987" s="214" t="s">
        <v>26</v>
      </c>
      <c r="D987" s="226">
        <f t="shared" ref="D987" si="856">SUM(E987:F987)</f>
        <v>368</v>
      </c>
      <c r="E987" s="226">
        <v>259</v>
      </c>
      <c r="F987" s="218">
        <v>109</v>
      </c>
      <c r="G987" s="226">
        <f t="shared" ref="G987" si="857">SUM(H987:I987)</f>
        <v>543</v>
      </c>
      <c r="H987" s="226">
        <v>418</v>
      </c>
      <c r="I987" s="219">
        <v>125</v>
      </c>
      <c r="J987" s="219">
        <f>SUM($D$8,$D$10:$D987)/(_xlfn.DAYS(B987,"10-Jun-2020")+1)</f>
        <v>407.31235784685367</v>
      </c>
      <c r="K987" s="203" t="s">
        <v>59</v>
      </c>
      <c r="L987" s="225"/>
    </row>
    <row r="988" spans="2:12" s="126" customFormat="1" ht="13.5">
      <c r="B988" s="213">
        <v>45311</v>
      </c>
      <c r="C988" s="214" t="s">
        <v>18</v>
      </c>
      <c r="D988" s="226">
        <f t="shared" ref="D988:D989" si="858">SUM(E988:F988)</f>
        <v>164</v>
      </c>
      <c r="E988" s="226">
        <v>74</v>
      </c>
      <c r="F988" s="218">
        <v>90</v>
      </c>
      <c r="G988" s="226">
        <f t="shared" ref="G988:G989" si="859">SUM(H988:I988)</f>
        <v>207</v>
      </c>
      <c r="H988" s="226">
        <v>99</v>
      </c>
      <c r="I988" s="219">
        <v>108</v>
      </c>
      <c r="J988" s="219">
        <f>SUM($D$8,$D$10:$D988)/(_xlfn.DAYS(B988,"10-Jun-2020")+1)</f>
        <v>407.1280303030303</v>
      </c>
      <c r="K988" s="203" t="s">
        <v>59</v>
      </c>
      <c r="L988" s="225"/>
    </row>
    <row r="989" spans="2:12" s="126" customFormat="1" ht="13.5">
      <c r="B989" s="213">
        <v>45312</v>
      </c>
      <c r="C989" s="214" t="s">
        <v>19</v>
      </c>
      <c r="D989" s="226">
        <f t="shared" si="858"/>
        <v>135</v>
      </c>
      <c r="E989" s="226">
        <v>49</v>
      </c>
      <c r="F989" s="218">
        <v>86</v>
      </c>
      <c r="G989" s="226">
        <f t="shared" si="859"/>
        <v>175</v>
      </c>
      <c r="H989" s="226">
        <v>59</v>
      </c>
      <c r="I989" s="219">
        <v>116</v>
      </c>
      <c r="J989" s="219">
        <f>SUM($D$8,$D$10:$D989)/(_xlfn.DAYS(B989,"10-Jun-2020")+1)</f>
        <v>406.92202876608627</v>
      </c>
      <c r="K989" s="203" t="s">
        <v>59</v>
      </c>
      <c r="L989" s="225"/>
    </row>
    <row r="990" spans="2:12" s="126" customFormat="1" ht="27">
      <c r="B990" s="213">
        <v>45313</v>
      </c>
      <c r="C990" s="214" t="s">
        <v>28</v>
      </c>
      <c r="D990" s="226">
        <f t="shared" ref="D990" si="860">SUM(E990:F990)</f>
        <v>366</v>
      </c>
      <c r="E990" s="226">
        <v>277</v>
      </c>
      <c r="F990" s="218">
        <v>89</v>
      </c>
      <c r="G990" s="226">
        <f t="shared" ref="G990" si="861">SUM(H990:I990)</f>
        <v>499</v>
      </c>
      <c r="H990" s="226">
        <v>396</v>
      </c>
      <c r="I990" s="219">
        <v>103</v>
      </c>
      <c r="J990" s="219">
        <f>SUM($D$8,$D$10:$D990)/(_xlfn.DAYS(B990,"10-Jun-2020")+1)</f>
        <v>406.89107413010589</v>
      </c>
      <c r="K990" s="203" t="s">
        <v>435</v>
      </c>
      <c r="L990" s="225"/>
    </row>
    <row r="991" spans="2:12" s="126" customFormat="1" ht="13.5">
      <c r="B991" s="213">
        <v>45314</v>
      </c>
      <c r="C991" s="214" t="s">
        <v>29</v>
      </c>
      <c r="D991" s="226">
        <f t="shared" ref="D991" si="862">SUM(E991:F991)</f>
        <v>420</v>
      </c>
      <c r="E991" s="226">
        <v>323</v>
      </c>
      <c r="F991" s="218">
        <v>97</v>
      </c>
      <c r="G991" s="226">
        <f t="shared" ref="G991" si="863">SUM(H991:I991)</f>
        <v>697</v>
      </c>
      <c r="H991" s="226">
        <v>597</v>
      </c>
      <c r="I991" s="219">
        <v>100</v>
      </c>
      <c r="J991" s="219">
        <f>SUM($D$8,$D$10:$D991)/(_xlfn.DAYS(B991,"10-Jun-2020")+1)</f>
        <v>406.90098261526833</v>
      </c>
      <c r="K991" s="203" t="s">
        <v>436</v>
      </c>
      <c r="L991" s="225"/>
    </row>
    <row r="992" spans="2:12" s="126" customFormat="1" ht="27">
      <c r="B992" s="213">
        <v>45315</v>
      </c>
      <c r="C992" s="214" t="s">
        <v>15</v>
      </c>
      <c r="D992" s="226">
        <f t="shared" ref="D992" si="864">SUM(E992:F992)</f>
        <v>406</v>
      </c>
      <c r="E992" s="226">
        <v>322</v>
      </c>
      <c r="F992" s="218">
        <v>84</v>
      </c>
      <c r="G992" s="226">
        <f t="shared" ref="G992" si="865">SUM(H992:I992)</f>
        <v>641</v>
      </c>
      <c r="H992" s="226">
        <v>540</v>
      </c>
      <c r="I992" s="219">
        <v>101</v>
      </c>
      <c r="J992" s="219">
        <f>SUM($D$8,$D$10:$D992)/(_xlfn.DAYS(B992,"10-Jun-2020")+1)</f>
        <v>406.90030211480365</v>
      </c>
      <c r="K992" s="203" t="s">
        <v>437</v>
      </c>
      <c r="L992" s="225"/>
    </row>
    <row r="993" spans="2:12" s="126" customFormat="1" ht="27">
      <c r="B993" s="213">
        <v>45316</v>
      </c>
      <c r="C993" s="214" t="s">
        <v>16</v>
      </c>
      <c r="D993" s="226">
        <f t="shared" ref="D993" si="866">SUM(E993:F993)</f>
        <v>388</v>
      </c>
      <c r="E993" s="226">
        <v>297</v>
      </c>
      <c r="F993" s="218">
        <v>91</v>
      </c>
      <c r="G993" s="226">
        <f t="shared" ref="G993" si="867">SUM(H993:I993)</f>
        <v>560</v>
      </c>
      <c r="H993" s="226">
        <v>451</v>
      </c>
      <c r="I993" s="219">
        <v>109</v>
      </c>
      <c r="J993" s="219">
        <f>SUM($D$8,$D$10:$D993)/(_xlfn.DAYS(B993,"10-Jun-2020")+1)</f>
        <v>406.88603773584907</v>
      </c>
      <c r="K993" s="203" t="s">
        <v>438</v>
      </c>
      <c r="L993" s="225"/>
    </row>
    <row r="994" spans="2:12" s="126" customFormat="1" ht="13.5">
      <c r="B994" s="213">
        <v>45317</v>
      </c>
      <c r="C994" s="214" t="s">
        <v>26</v>
      </c>
      <c r="D994" s="226">
        <f t="shared" ref="D994" si="868">SUM(E994:F994)</f>
        <v>348</v>
      </c>
      <c r="E994" s="226">
        <v>236</v>
      </c>
      <c r="F994" s="218">
        <v>112</v>
      </c>
      <c r="G994" s="226">
        <f t="shared" ref="G994" si="869">SUM(H994:I994)</f>
        <v>496</v>
      </c>
      <c r="H994" s="226">
        <v>371</v>
      </c>
      <c r="I994" s="219">
        <v>125</v>
      </c>
      <c r="J994" s="219">
        <f>SUM($D$8,$D$10:$D994)/(_xlfn.DAYS(B994,"10-Jun-2020")+1)</f>
        <v>406.84162895927602</v>
      </c>
      <c r="K994" s="203" t="s">
        <v>59</v>
      </c>
      <c r="L994" s="225"/>
    </row>
    <row r="995" spans="2:12" s="126" customFormat="1" ht="13.5">
      <c r="B995" s="213">
        <v>45318</v>
      </c>
      <c r="C995" s="214" t="s">
        <v>18</v>
      </c>
      <c r="D995" s="226">
        <f t="shared" ref="D995:D996" si="870">SUM(E995:F995)</f>
        <v>162</v>
      </c>
      <c r="E995" s="226">
        <v>94</v>
      </c>
      <c r="F995" s="218">
        <v>68</v>
      </c>
      <c r="G995" s="226">
        <f t="shared" ref="G995:G996" si="871">SUM(H995:I995)</f>
        <v>219</v>
      </c>
      <c r="H995" s="226">
        <v>132</v>
      </c>
      <c r="I995" s="219">
        <v>87</v>
      </c>
      <c r="J995" s="219">
        <f>SUM($D$8,$D$10:$D995)/(_xlfn.DAYS(B995,"10-Jun-2020")+1)</f>
        <v>406.65712132629994</v>
      </c>
      <c r="K995" s="203" t="s">
        <v>59</v>
      </c>
      <c r="L995" s="225"/>
    </row>
    <row r="996" spans="2:12" s="126" customFormat="1" ht="13.5">
      <c r="B996" s="213">
        <v>45319</v>
      </c>
      <c r="C996" s="214" t="s">
        <v>19</v>
      </c>
      <c r="D996" s="226">
        <f t="shared" si="870"/>
        <v>139</v>
      </c>
      <c r="E996" s="226">
        <v>61</v>
      </c>
      <c r="F996" s="218">
        <v>78</v>
      </c>
      <c r="G996" s="226">
        <f t="shared" si="871"/>
        <v>216</v>
      </c>
      <c r="H996" s="226">
        <v>79</v>
      </c>
      <c r="I996" s="219">
        <v>137</v>
      </c>
      <c r="J996" s="219">
        <f>SUM($D$8,$D$10:$D996)/(_xlfn.DAYS(B996,"10-Jun-2020")+1)</f>
        <v>406.45557228915663</v>
      </c>
      <c r="K996" s="203" t="s">
        <v>59</v>
      </c>
      <c r="L996" s="225"/>
    </row>
    <row r="997" spans="2:12" s="126" customFormat="1" ht="13.5">
      <c r="B997" s="213">
        <v>45320</v>
      </c>
      <c r="C997" s="214" t="s">
        <v>28</v>
      </c>
      <c r="D997" s="226">
        <f t="shared" ref="D997" si="872">SUM(E997:F997)</f>
        <v>359</v>
      </c>
      <c r="E997" s="226">
        <v>282</v>
      </c>
      <c r="F997" s="218">
        <v>77</v>
      </c>
      <c r="G997" s="226">
        <f t="shared" ref="G997" si="873">SUM(H997:I997)</f>
        <v>605</v>
      </c>
      <c r="H997" s="226">
        <v>482</v>
      </c>
      <c r="I997" s="219">
        <v>123</v>
      </c>
      <c r="J997" s="219">
        <f>SUM($D$8,$D$10:$D997)/(_xlfn.DAYS(B997,"10-Jun-2020")+1)</f>
        <v>406.41986455981942</v>
      </c>
      <c r="K997" s="203" t="s">
        <v>59</v>
      </c>
      <c r="L997" s="225"/>
    </row>
    <row r="998" spans="2:12" s="126" customFormat="1" ht="13.5">
      <c r="B998" s="213">
        <v>45321</v>
      </c>
      <c r="C998" s="214" t="s">
        <v>29</v>
      </c>
      <c r="D998" s="226">
        <f t="shared" ref="D998" si="874">SUM(E998:F998)</f>
        <v>365</v>
      </c>
      <c r="E998" s="226">
        <v>288</v>
      </c>
      <c r="F998" s="218">
        <v>77</v>
      </c>
      <c r="G998" s="226">
        <f t="shared" ref="G998" si="875">SUM(H998:I998)</f>
        <v>628</v>
      </c>
      <c r="H998" s="226">
        <v>531</v>
      </c>
      <c r="I998" s="219">
        <v>97</v>
      </c>
      <c r="J998" s="219">
        <f>SUM($D$8,$D$10:$D998)/(_xlfn.DAYS(B998,"10-Jun-2020")+1)</f>
        <v>406.38872180451131</v>
      </c>
      <c r="K998" s="203" t="s">
        <v>59</v>
      </c>
      <c r="L998" s="225"/>
    </row>
    <row r="999" spans="2:12" s="126" customFormat="1" ht="13.5">
      <c r="B999" s="213">
        <v>45322</v>
      </c>
      <c r="C999" s="214" t="s">
        <v>15</v>
      </c>
      <c r="D999" s="226">
        <f t="shared" ref="D999" si="876">SUM(E999:F999)</f>
        <v>324</v>
      </c>
      <c r="E999" s="226">
        <v>262</v>
      </c>
      <c r="F999" s="218">
        <v>62</v>
      </c>
      <c r="G999" s="226">
        <f t="shared" ref="G999" si="877">SUM(H999:I999)</f>
        <v>457</v>
      </c>
      <c r="H999" s="226">
        <v>384</v>
      </c>
      <c r="I999" s="219">
        <v>73</v>
      </c>
      <c r="J999" s="219">
        <f>SUM($D$8,$D$10:$D999)/(_xlfn.DAYS(B999,"10-Jun-2020")+1)</f>
        <v>406.32682193839219</v>
      </c>
      <c r="K999" s="203" t="s">
        <v>59</v>
      </c>
      <c r="L999" s="225"/>
    </row>
    <row r="1000" spans="2:12" s="126" customFormat="1" ht="13.5">
      <c r="B1000" s="213">
        <v>45323</v>
      </c>
      <c r="C1000" s="214" t="s">
        <v>16</v>
      </c>
      <c r="D1000" s="226">
        <f t="shared" ref="D1000" si="878">SUM(E1000:F1000)</f>
        <v>316</v>
      </c>
      <c r="E1000" s="226">
        <v>243</v>
      </c>
      <c r="F1000" s="218">
        <v>73</v>
      </c>
      <c r="G1000" s="226">
        <f>SUM(H1000:I1000)</f>
        <v>450</v>
      </c>
      <c r="H1000" s="226">
        <v>363</v>
      </c>
      <c r="I1000" s="219">
        <v>87</v>
      </c>
      <c r="J1000" s="219">
        <f>SUM($D$8,$D$10:$D1000)/(_xlfn.DAYS(B1000,"10-Jun-2020")+1)</f>
        <v>406.25900900900899</v>
      </c>
      <c r="K1000" s="203" t="s">
        <v>444</v>
      </c>
      <c r="L1000" s="225"/>
    </row>
    <row r="1001" spans="2:12" s="126" customFormat="1" ht="13.5">
      <c r="B1001" s="213">
        <v>45324</v>
      </c>
      <c r="C1001" s="214" t="s">
        <v>26</v>
      </c>
      <c r="D1001" s="226">
        <f t="shared" ref="D1001" si="879">SUM(E1001:F1001)</f>
        <v>378</v>
      </c>
      <c r="E1001" s="226">
        <v>267</v>
      </c>
      <c r="F1001" s="218">
        <v>111</v>
      </c>
      <c r="G1001" s="226">
        <f t="shared" ref="G1001" si="880">SUM(H1001:I1001)</f>
        <v>549</v>
      </c>
      <c r="H1001" s="226">
        <v>425</v>
      </c>
      <c r="I1001" s="219">
        <v>124</v>
      </c>
      <c r="J1001" s="219">
        <f>SUM($D$8,$D$10:$D1001)/(_xlfn.DAYS(B1001,"10-Jun-2020")+1)</f>
        <v>406.23780945236308</v>
      </c>
      <c r="K1001" s="203" t="s">
        <v>59</v>
      </c>
      <c r="L1001" s="225"/>
    </row>
    <row r="1002" spans="2:12" s="126" customFormat="1" ht="13.5">
      <c r="B1002" s="213">
        <v>45325</v>
      </c>
      <c r="C1002" s="214" t="s">
        <v>18</v>
      </c>
      <c r="D1002" s="226">
        <f t="shared" ref="D1002:D1003" si="881">SUM(E1002:F1002)</f>
        <v>168</v>
      </c>
      <c r="E1002" s="226">
        <v>95</v>
      </c>
      <c r="F1002" s="218">
        <v>73</v>
      </c>
      <c r="G1002" s="226">
        <f t="shared" ref="G1002:G1003" si="882">SUM(H1002:I1002)</f>
        <v>244</v>
      </c>
      <c r="H1002" s="226">
        <v>153</v>
      </c>
      <c r="I1002" s="219">
        <v>91</v>
      </c>
      <c r="J1002" s="219">
        <f>SUM($D$8,$D$10:$D1002)/(_xlfn.DAYS(B1002,"10-Jun-2020")+1)</f>
        <v>406.05922038980509</v>
      </c>
      <c r="K1002" s="203" t="s">
        <v>59</v>
      </c>
      <c r="L1002" s="225"/>
    </row>
    <row r="1003" spans="2:12" s="126" customFormat="1" ht="13.5">
      <c r="B1003" s="213">
        <v>45326</v>
      </c>
      <c r="C1003" s="214" t="s">
        <v>19</v>
      </c>
      <c r="D1003" s="226">
        <f t="shared" si="881"/>
        <v>110</v>
      </c>
      <c r="E1003" s="226">
        <v>47</v>
      </c>
      <c r="F1003" s="218">
        <v>63</v>
      </c>
      <c r="G1003" s="226">
        <f t="shared" si="882"/>
        <v>139</v>
      </c>
      <c r="H1003" s="226">
        <v>71</v>
      </c>
      <c r="I1003" s="219">
        <v>68</v>
      </c>
      <c r="J1003" s="219">
        <f>SUM($D$8,$D$10:$D1003)/(_xlfn.DAYS(B1003,"10-Jun-2020")+1)</f>
        <v>405.83745318352061</v>
      </c>
      <c r="K1003" s="203" t="s">
        <v>59</v>
      </c>
      <c r="L1003" s="225"/>
    </row>
    <row r="1004" spans="2:12" s="126" customFormat="1" ht="13.5">
      <c r="B1004" s="141">
        <v>45327</v>
      </c>
      <c r="C1004" s="220" t="s">
        <v>28</v>
      </c>
      <c r="D1004" s="221">
        <f t="shared" ref="D1004" si="883">SUM(E1004:F1004)</f>
        <v>298</v>
      </c>
      <c r="E1004" s="221">
        <v>227</v>
      </c>
      <c r="F1004" s="222">
        <v>71</v>
      </c>
      <c r="G1004" s="221">
        <f t="shared" ref="G1004" si="884">SUM(H1004:I1004)</f>
        <v>472</v>
      </c>
      <c r="H1004" s="221">
        <v>387</v>
      </c>
      <c r="I1004" s="223">
        <v>85</v>
      </c>
      <c r="J1004" s="223">
        <f>SUM($D$8,$D$10:$D1004)/(_xlfn.DAYS(B1004,"10-Jun-2020")+1)</f>
        <v>405.7567365269461</v>
      </c>
      <c r="K1004" s="195" t="s">
        <v>59</v>
      </c>
      <c r="L1004" s="225"/>
    </row>
    <row r="1005" spans="2:12" s="126" customFormat="1" ht="13.5">
      <c r="B1005" s="213">
        <v>45328</v>
      </c>
      <c r="C1005" s="214" t="s">
        <v>29</v>
      </c>
      <c r="D1005" s="226">
        <f t="shared" ref="D1005" si="885">SUM(E1005:F1005)</f>
        <v>443</v>
      </c>
      <c r="E1005" s="226">
        <v>344</v>
      </c>
      <c r="F1005" s="218">
        <v>99</v>
      </c>
      <c r="G1005" s="226">
        <f t="shared" ref="G1005" si="886">SUM(H1005:I1005)</f>
        <v>943</v>
      </c>
      <c r="H1005" s="226">
        <v>809</v>
      </c>
      <c r="I1005" s="219">
        <v>134</v>
      </c>
      <c r="J1005" s="219">
        <f>SUM($D$8,$D$10:$D1005)/(_xlfn.DAYS(B1005,"10-Jun-2020")+1)</f>
        <v>405.78459237097979</v>
      </c>
      <c r="K1005" s="230" t="s">
        <v>445</v>
      </c>
      <c r="L1005" s="225"/>
    </row>
    <row r="1006" spans="2:12" s="126" customFormat="1" ht="13.5">
      <c r="B1006" s="213">
        <v>45329</v>
      </c>
      <c r="C1006" s="214" t="s">
        <v>15</v>
      </c>
      <c r="D1006" s="226">
        <f t="shared" ref="D1006" si="887">SUM(E1006:F1006)</f>
        <v>382</v>
      </c>
      <c r="E1006" s="226">
        <v>288</v>
      </c>
      <c r="F1006" s="218">
        <v>94</v>
      </c>
      <c r="G1006" s="226">
        <f t="shared" ref="G1006" si="888">SUM(H1006:I1006)</f>
        <v>657</v>
      </c>
      <c r="H1006" s="226">
        <v>543</v>
      </c>
      <c r="I1006" s="219">
        <v>114</v>
      </c>
      <c r="J1006" s="219">
        <f>SUM($D$8,$D$10:$D1006)/(_xlfn.DAYS(B1006,"10-Jun-2020")+1)</f>
        <v>405.76681614349775</v>
      </c>
      <c r="K1006" s="231" t="s">
        <v>446</v>
      </c>
      <c r="L1006" s="225"/>
    </row>
    <row r="1007" spans="2:12" s="126" customFormat="1" ht="13.5">
      <c r="B1007" s="213">
        <v>45330</v>
      </c>
      <c r="C1007" s="214" t="s">
        <v>16</v>
      </c>
      <c r="D1007" s="226">
        <f t="shared" ref="D1007:D1008" si="889">SUM(E1007:F1007)</f>
        <v>355</v>
      </c>
      <c r="E1007" s="226">
        <v>272</v>
      </c>
      <c r="F1007" s="218">
        <v>83</v>
      </c>
      <c r="G1007" s="226">
        <f t="shared" ref="G1007:G1008" si="890">SUM(H1007:I1007)</f>
        <v>526</v>
      </c>
      <c r="H1007" s="226">
        <v>435</v>
      </c>
      <c r="I1007" s="219">
        <v>91</v>
      </c>
      <c r="J1007" s="219">
        <f>SUM($D$8,$D$10:$D1007)/(_xlfn.DAYS(B1007,"10-Jun-2020")+1)</f>
        <v>405.72890216579538</v>
      </c>
      <c r="K1007" s="231" t="s">
        <v>59</v>
      </c>
      <c r="L1007" s="225"/>
    </row>
    <row r="1008" spans="2:12" s="126" customFormat="1" ht="13.5">
      <c r="B1008" s="213">
        <v>45331</v>
      </c>
      <c r="C1008" s="214" t="s">
        <v>26</v>
      </c>
      <c r="D1008" s="226">
        <f t="shared" si="889"/>
        <v>264</v>
      </c>
      <c r="E1008" s="226">
        <v>209</v>
      </c>
      <c r="F1008" s="218">
        <v>55</v>
      </c>
      <c r="G1008" s="226">
        <f t="shared" si="890"/>
        <v>392</v>
      </c>
      <c r="H1008" s="226">
        <v>337</v>
      </c>
      <c r="I1008" s="219">
        <v>55</v>
      </c>
      <c r="J1008" s="219">
        <f>SUM($D$8,$D$10:$D1008)/(_xlfn.DAYS(B1008,"10-Jun-2020")+1)</f>
        <v>405.62313432835822</v>
      </c>
      <c r="K1008" s="231" t="s">
        <v>59</v>
      </c>
      <c r="L1008" s="225"/>
    </row>
    <row r="1009" spans="2:12" s="126" customFormat="1" ht="13.5">
      <c r="B1009" s="213">
        <v>45332</v>
      </c>
      <c r="C1009" s="214" t="s">
        <v>18</v>
      </c>
      <c r="D1009" s="226">
        <f t="shared" ref="D1009:D1011" si="891">SUM(E1009:F1009)</f>
        <v>135</v>
      </c>
      <c r="E1009" s="226">
        <v>82</v>
      </c>
      <c r="F1009" s="218">
        <v>53</v>
      </c>
      <c r="G1009" s="226">
        <f t="shared" ref="G1009:G1011" si="892">SUM(H1009:I1009)</f>
        <v>199</v>
      </c>
      <c r="H1009" s="226">
        <v>141</v>
      </c>
      <c r="I1009" s="219">
        <v>58</v>
      </c>
      <c r="J1009" s="219">
        <f>SUM($D$8,$D$10:$D1009)/(_xlfn.DAYS(B1009,"10-Jun-2020")+1)</f>
        <v>405.42132736763608</v>
      </c>
      <c r="K1009" s="231" t="s">
        <v>59</v>
      </c>
      <c r="L1009" s="225"/>
    </row>
    <row r="1010" spans="2:12" s="126" customFormat="1" ht="13.5">
      <c r="B1010" s="213">
        <v>45333</v>
      </c>
      <c r="C1010" s="214" t="s">
        <v>19</v>
      </c>
      <c r="D1010" s="226">
        <f t="shared" si="891"/>
        <v>67</v>
      </c>
      <c r="E1010" s="226">
        <v>28</v>
      </c>
      <c r="F1010" s="218">
        <v>39</v>
      </c>
      <c r="G1010" s="226">
        <f t="shared" si="892"/>
        <v>101</v>
      </c>
      <c r="H1010" s="226">
        <v>56</v>
      </c>
      <c r="I1010" s="219">
        <v>45</v>
      </c>
      <c r="J1010" s="219">
        <f>SUM($D$8,$D$10:$D1010)/(_xlfn.DAYS(B1010,"10-Jun-2020")+1)</f>
        <v>405.16915052160954</v>
      </c>
      <c r="K1010" s="231" t="s">
        <v>59</v>
      </c>
      <c r="L1010" s="225"/>
    </row>
    <row r="1011" spans="2:12" s="126" customFormat="1" ht="13.5">
      <c r="B1011" s="213">
        <v>45334</v>
      </c>
      <c r="C1011" s="214" t="s">
        <v>28</v>
      </c>
      <c r="D1011" s="226">
        <f t="shared" si="891"/>
        <v>211</v>
      </c>
      <c r="E1011" s="226">
        <v>153</v>
      </c>
      <c r="F1011" s="218">
        <v>58</v>
      </c>
      <c r="G1011" s="226">
        <f t="shared" si="892"/>
        <v>313</v>
      </c>
      <c r="H1011" s="226">
        <v>244</v>
      </c>
      <c r="I1011" s="219">
        <v>69</v>
      </c>
      <c r="J1011" s="219">
        <f>SUM($D$8,$D$10:$D1011)/(_xlfn.DAYS(B1011,"10-Jun-2020")+1)</f>
        <v>405.02457185405808</v>
      </c>
      <c r="K1011" s="231" t="s">
        <v>59</v>
      </c>
      <c r="L1011" s="225"/>
    </row>
    <row r="1012" spans="2:12" s="126" customFormat="1" ht="27">
      <c r="B1012" s="213">
        <v>45335</v>
      </c>
      <c r="C1012" s="214" t="s">
        <v>29</v>
      </c>
      <c r="D1012" s="226">
        <f t="shared" ref="D1012" si="893">SUM(E1012:F1012)</f>
        <v>405</v>
      </c>
      <c r="E1012" s="226">
        <v>330</v>
      </c>
      <c r="F1012" s="218">
        <v>75</v>
      </c>
      <c r="G1012" s="226">
        <f t="shared" ref="G1012" si="894">SUM(H1012:I1012)</f>
        <v>658</v>
      </c>
      <c r="H1012" s="226">
        <v>565</v>
      </c>
      <c r="I1012" s="219">
        <v>93</v>
      </c>
      <c r="J1012" s="219">
        <f>SUM($D$8,$D$10:$D1012)/(_xlfn.DAYS(B1012,"10-Jun-2020")+1)</f>
        <v>405.02455357142856</v>
      </c>
      <c r="K1012" s="232" t="s">
        <v>448</v>
      </c>
      <c r="L1012" s="225"/>
    </row>
    <row r="1013" spans="2:12" s="126" customFormat="1" ht="13.5">
      <c r="B1013" s="213">
        <v>45336</v>
      </c>
      <c r="C1013" s="214" t="s">
        <v>15</v>
      </c>
      <c r="D1013" s="226">
        <f t="shared" ref="D1013" si="895">SUM(E1013:F1013)</f>
        <v>384</v>
      </c>
      <c r="E1013" s="226">
        <v>323</v>
      </c>
      <c r="F1013" s="218">
        <v>61</v>
      </c>
      <c r="G1013" s="226">
        <f t="shared" ref="G1013" si="896">SUM(H1013:I1013)</f>
        <v>675</v>
      </c>
      <c r="H1013" s="226">
        <v>562</v>
      </c>
      <c r="I1013" s="219">
        <v>113</v>
      </c>
      <c r="J1013" s="219">
        <f>SUM($D$8,$D$10:$D1013)/(_xlfn.DAYS(B1013,"10-Jun-2020")+1)</f>
        <v>405.0089219330855</v>
      </c>
      <c r="K1013" s="231" t="s">
        <v>447</v>
      </c>
      <c r="L1013" s="225"/>
    </row>
    <row r="1014" spans="2:12" s="126" customFormat="1" ht="13.5">
      <c r="B1014" s="213">
        <v>45337</v>
      </c>
      <c r="C1014" s="214" t="s">
        <v>16</v>
      </c>
      <c r="D1014" s="226">
        <f t="shared" ref="D1014" si="897">SUM(E1014:F1014)</f>
        <v>349</v>
      </c>
      <c r="E1014" s="226">
        <v>278</v>
      </c>
      <c r="F1014" s="218">
        <v>71</v>
      </c>
      <c r="G1014" s="226">
        <f t="shared" ref="G1014" si="898">SUM(H1014:I1014)</f>
        <v>590</v>
      </c>
      <c r="H1014" s="226">
        <v>498</v>
      </c>
      <c r="I1014" s="219">
        <v>92</v>
      </c>
      <c r="J1014" s="219">
        <f>SUM($D$8,$D$10:$D1014)/(_xlfn.DAYS(B1014,"10-Jun-2020")+1)</f>
        <v>404.9673105497771</v>
      </c>
      <c r="K1014" s="231" t="s">
        <v>59</v>
      </c>
      <c r="L1014" s="225"/>
    </row>
    <row r="1015" spans="2:12" s="126" customFormat="1" ht="13.5">
      <c r="B1015" s="213">
        <v>45338</v>
      </c>
      <c r="C1015" s="214" t="s">
        <v>26</v>
      </c>
      <c r="D1015" s="226">
        <f t="shared" ref="D1015:D1017" si="899">SUM(E1015:F1015)</f>
        <v>318</v>
      </c>
      <c r="E1015" s="226">
        <v>251</v>
      </c>
      <c r="F1015" s="218">
        <v>67</v>
      </c>
      <c r="G1015" s="226">
        <f t="shared" ref="G1015:G1017" si="900">SUM(H1015:I1015)</f>
        <v>482</v>
      </c>
      <c r="H1015" s="226">
        <v>392</v>
      </c>
      <c r="I1015" s="219">
        <v>90</v>
      </c>
      <c r="J1015" s="219">
        <f>SUM($D$8,$D$10:$D1015)/(_xlfn.DAYS(B1015,"10-Jun-2020")+1)</f>
        <v>404.90274684484041</v>
      </c>
      <c r="K1015" s="231" t="s">
        <v>59</v>
      </c>
      <c r="L1015" s="225"/>
    </row>
    <row r="1016" spans="2:12" s="126" customFormat="1" ht="13.5">
      <c r="B1016" s="213">
        <v>45339</v>
      </c>
      <c r="C1016" s="214" t="s">
        <v>18</v>
      </c>
      <c r="D1016" s="226">
        <f t="shared" si="899"/>
        <v>139</v>
      </c>
      <c r="E1016" s="226">
        <v>89</v>
      </c>
      <c r="F1016" s="218">
        <v>50</v>
      </c>
      <c r="G1016" s="226">
        <f t="shared" si="900"/>
        <v>242</v>
      </c>
      <c r="H1016" s="226">
        <v>175</v>
      </c>
      <c r="I1016" s="219">
        <v>67</v>
      </c>
      <c r="J1016" s="219">
        <f>SUM($D$8,$D$10:$D1016)/(_xlfn.DAYS(B1016,"10-Jun-2020")+1)</f>
        <v>404.70548961424333</v>
      </c>
      <c r="K1016" s="231" t="s">
        <v>59</v>
      </c>
      <c r="L1016" s="225"/>
    </row>
    <row r="1017" spans="2:12" s="126" customFormat="1" ht="13.5">
      <c r="B1017" s="213">
        <v>45340</v>
      </c>
      <c r="C1017" s="214" t="s">
        <v>19</v>
      </c>
      <c r="D1017" s="226">
        <f t="shared" si="899"/>
        <v>111</v>
      </c>
      <c r="E1017" s="226">
        <v>62</v>
      </c>
      <c r="F1017" s="218">
        <v>49</v>
      </c>
      <c r="G1017" s="226">
        <f t="shared" si="900"/>
        <v>138</v>
      </c>
      <c r="H1017" s="226">
        <v>70</v>
      </c>
      <c r="I1017" s="219">
        <v>68</v>
      </c>
      <c r="J1017" s="219">
        <f>SUM($D$8,$D$10:$D1017)/(_xlfn.DAYS(B1017,"10-Jun-2020")+1)</f>
        <v>404.48776871756854</v>
      </c>
      <c r="K1017" s="231" t="s">
        <v>59</v>
      </c>
      <c r="L1017" s="225"/>
    </row>
    <row r="1018" spans="2:12" s="126" customFormat="1" ht="13.5">
      <c r="B1018" s="213">
        <v>45341</v>
      </c>
      <c r="C1018" s="214" t="s">
        <v>28</v>
      </c>
      <c r="D1018" s="226">
        <f t="shared" ref="D1018" si="901">SUM(E1018:F1018)</f>
        <v>350</v>
      </c>
      <c r="E1018" s="226">
        <v>281</v>
      </c>
      <c r="F1018" s="218">
        <v>69</v>
      </c>
      <c r="G1018" s="226">
        <f t="shared" ref="G1018" si="902">SUM(H1018:I1018)</f>
        <v>572</v>
      </c>
      <c r="H1018" s="226">
        <v>482</v>
      </c>
      <c r="I1018" s="219">
        <v>90</v>
      </c>
      <c r="J1018" s="219">
        <f>SUM($D$8,$D$10:$D1018)/(_xlfn.DAYS(B1018,"10-Jun-2020")+1)</f>
        <v>404.44740740740741</v>
      </c>
      <c r="K1018" s="231" t="s">
        <v>59</v>
      </c>
      <c r="L1018" s="225"/>
    </row>
    <row r="1019" spans="2:12" s="126" customFormat="1" ht="13.5">
      <c r="B1019" s="213">
        <v>45342</v>
      </c>
      <c r="C1019" s="214" t="s">
        <v>29</v>
      </c>
      <c r="D1019" s="226">
        <f t="shared" ref="D1019" si="903">SUM(E1019:F1019)</f>
        <v>329</v>
      </c>
      <c r="E1019" s="226">
        <v>264</v>
      </c>
      <c r="F1019" s="218">
        <v>65</v>
      </c>
      <c r="G1019" s="226">
        <f t="shared" ref="G1019" si="904">SUM(H1019:I1019)</f>
        <v>471</v>
      </c>
      <c r="H1019" s="226">
        <v>394</v>
      </c>
      <c r="I1019" s="219">
        <v>77</v>
      </c>
      <c r="J1019" s="219">
        <f>SUM($D$8,$D$10:$D1019)/(_xlfn.DAYS(B1019,"10-Jun-2020")+1)</f>
        <v>404.3915618060696</v>
      </c>
      <c r="K1019" s="231" t="s">
        <v>59</v>
      </c>
      <c r="L1019" s="225"/>
    </row>
    <row r="1020" spans="2:12" s="126" customFormat="1" ht="13.5">
      <c r="B1020" s="213">
        <v>45343</v>
      </c>
      <c r="C1020" s="214" t="s">
        <v>15</v>
      </c>
      <c r="D1020" s="226">
        <f t="shared" ref="D1020" si="905">SUM(E1020:F1020)</f>
        <v>390</v>
      </c>
      <c r="E1020" s="226">
        <v>297</v>
      </c>
      <c r="F1020" s="218">
        <v>93</v>
      </c>
      <c r="G1020" s="226">
        <f t="shared" ref="G1020" si="906">SUM(H1020:I1020)</f>
        <v>587</v>
      </c>
      <c r="H1020" s="226">
        <v>451</v>
      </c>
      <c r="I1020" s="219">
        <v>136</v>
      </c>
      <c r="J1020" s="219">
        <f>SUM($D$8,$D$10:$D1020)/(_xlfn.DAYS(B1020,"10-Jun-2020")+1)</f>
        <v>404.38091715976333</v>
      </c>
      <c r="K1020" s="231" t="s">
        <v>449</v>
      </c>
      <c r="L1020" s="225"/>
    </row>
    <row r="1021" spans="2:12" s="126" customFormat="1" ht="40.5">
      <c r="B1021" s="213">
        <v>45344</v>
      </c>
      <c r="C1021" s="214" t="s">
        <v>16</v>
      </c>
      <c r="D1021" s="226">
        <f t="shared" ref="D1021" si="907">SUM(E1021:F1021)</f>
        <v>346</v>
      </c>
      <c r="E1021" s="226">
        <v>255</v>
      </c>
      <c r="F1021" s="218">
        <v>91</v>
      </c>
      <c r="G1021" s="226">
        <f t="shared" ref="G1021" si="908">SUM(H1021:I1021)</f>
        <v>533</v>
      </c>
      <c r="H1021" s="226">
        <v>409</v>
      </c>
      <c r="I1021" s="219">
        <v>124</v>
      </c>
      <c r="J1021" s="219">
        <f>SUM($D$8,$D$10:$D1021)/(_xlfn.DAYS(B1021,"10-Jun-2020")+1)</f>
        <v>404.33776792313375</v>
      </c>
      <c r="K1021" s="232" t="s">
        <v>450</v>
      </c>
      <c r="L1021" s="225"/>
    </row>
    <row r="1022" spans="2:12" s="126" customFormat="1" ht="13.5">
      <c r="B1022" s="213">
        <v>45345</v>
      </c>
      <c r="C1022" s="214" t="s">
        <v>26</v>
      </c>
      <c r="D1022" s="226">
        <f t="shared" ref="D1022" si="909">SUM(E1022:F1022)</f>
        <v>708</v>
      </c>
      <c r="E1022" s="226">
        <v>248</v>
      </c>
      <c r="F1022" s="218">
        <v>460</v>
      </c>
      <c r="G1022" s="226">
        <f t="shared" ref="G1022" si="910">SUM(H1022:I1022)</f>
        <v>928</v>
      </c>
      <c r="H1022" s="226">
        <v>397</v>
      </c>
      <c r="I1022" s="219">
        <v>531</v>
      </c>
      <c r="J1022" s="219">
        <f>SUM($D$8,$D$10:$D1022)/(_xlfn.DAYS(B1022,"10-Jun-2020")+1)</f>
        <v>404.56203840472676</v>
      </c>
      <c r="K1022" s="232" t="s">
        <v>59</v>
      </c>
      <c r="L1022" s="225"/>
    </row>
    <row r="1023" spans="2:12" s="126" customFormat="1" ht="13.5">
      <c r="B1023" s="213">
        <v>45346</v>
      </c>
      <c r="C1023" s="214" t="s">
        <v>18</v>
      </c>
      <c r="D1023" s="226">
        <f t="shared" ref="D1023:D1024" si="911">SUM(E1023:F1023)</f>
        <v>1112</v>
      </c>
      <c r="E1023" s="226">
        <v>107</v>
      </c>
      <c r="F1023" s="218">
        <v>1005</v>
      </c>
      <c r="G1023" s="226">
        <f t="shared" ref="G1023:G1024" si="912">SUM(H1023:I1023)</f>
        <v>1251</v>
      </c>
      <c r="H1023" s="226">
        <v>117</v>
      </c>
      <c r="I1023" s="219">
        <v>1134</v>
      </c>
      <c r="J1023" s="219">
        <f>SUM($D$8,$D$10:$D1023)/(_xlfn.DAYS(B1023,"10-Jun-2020")+1)</f>
        <v>405.08413284132843</v>
      </c>
      <c r="K1023" s="232" t="s">
        <v>59</v>
      </c>
      <c r="L1023" s="225"/>
    </row>
    <row r="1024" spans="2:12" s="126" customFormat="1" ht="13.5">
      <c r="B1024" s="213">
        <v>45347</v>
      </c>
      <c r="C1024" s="214" t="s">
        <v>19</v>
      </c>
      <c r="D1024" s="226">
        <f t="shared" si="911"/>
        <v>549</v>
      </c>
      <c r="E1024" s="226">
        <v>69</v>
      </c>
      <c r="F1024" s="218">
        <v>480</v>
      </c>
      <c r="G1024" s="226">
        <f t="shared" si="912"/>
        <v>672</v>
      </c>
      <c r="H1024" s="226">
        <v>113</v>
      </c>
      <c r="I1024" s="219">
        <v>559</v>
      </c>
      <c r="J1024" s="219">
        <f>SUM($D$8,$D$10:$D1024)/(_xlfn.DAYS(B1024,"10-Jun-2020")+1)</f>
        <v>405.19026548672565</v>
      </c>
      <c r="K1024" s="232" t="s">
        <v>59</v>
      </c>
      <c r="L1024" s="225"/>
    </row>
    <row r="1025" spans="2:12" s="126" customFormat="1" ht="13.5">
      <c r="B1025" s="213">
        <v>45348</v>
      </c>
      <c r="C1025" s="214" t="s">
        <v>28</v>
      </c>
      <c r="D1025" s="226">
        <f t="shared" ref="D1025" si="913">SUM(E1025:F1025)</f>
        <v>659</v>
      </c>
      <c r="E1025" s="226">
        <v>228</v>
      </c>
      <c r="F1025" s="218">
        <v>431</v>
      </c>
      <c r="G1025" s="226">
        <f t="shared" ref="G1025" si="914">SUM(H1025:I1025)</f>
        <v>820</v>
      </c>
      <c r="H1025" s="226">
        <v>308</v>
      </c>
      <c r="I1025" s="219">
        <v>512</v>
      </c>
      <c r="J1025" s="219">
        <f>SUM($D$8,$D$10:$D1025)/(_xlfn.DAYS(B1025,"10-Jun-2020")+1)</f>
        <v>405.37730287398671</v>
      </c>
      <c r="K1025" s="232" t="s">
        <v>59</v>
      </c>
      <c r="L1025" s="225"/>
    </row>
    <row r="1026" spans="2:12" s="126" customFormat="1" ht="13.5">
      <c r="B1026" s="213">
        <v>45349</v>
      </c>
      <c r="C1026" s="214" t="s">
        <v>29</v>
      </c>
      <c r="D1026" s="226">
        <f t="shared" ref="D1026" si="915">SUM(E1026:F1026)</f>
        <v>637</v>
      </c>
      <c r="E1026" s="226">
        <v>250</v>
      </c>
      <c r="F1026" s="218">
        <v>387</v>
      </c>
      <c r="G1026" s="226">
        <f t="shared" ref="G1026" si="916">SUM(H1026:I1026)</f>
        <v>956</v>
      </c>
      <c r="H1026" s="226">
        <v>510</v>
      </c>
      <c r="I1026" s="219">
        <v>446</v>
      </c>
      <c r="J1026" s="219">
        <f>SUM($D$8,$D$10:$D1026)/(_xlfn.DAYS(B1026,"10-Jun-2020")+1)</f>
        <v>405.54786450662738</v>
      </c>
      <c r="K1026" s="232" t="s">
        <v>59</v>
      </c>
      <c r="L1026" s="225"/>
    </row>
    <row r="1027" spans="2:12" s="126" customFormat="1" ht="27">
      <c r="B1027" s="213">
        <v>45350</v>
      </c>
      <c r="C1027" s="214" t="s">
        <v>15</v>
      </c>
      <c r="D1027" s="226">
        <f t="shared" ref="D1027:D1029" si="917">SUM(E1027:F1027)</f>
        <v>751</v>
      </c>
      <c r="E1027" s="226">
        <v>351</v>
      </c>
      <c r="F1027" s="218">
        <v>400</v>
      </c>
      <c r="G1027" s="226">
        <f t="shared" ref="G1027:G1029" si="918">SUM(H1027:I1027)</f>
        <v>1172</v>
      </c>
      <c r="H1027" s="226">
        <v>698</v>
      </c>
      <c r="I1027" s="219">
        <v>474</v>
      </c>
      <c r="J1027" s="219">
        <f>SUM($D$8,$D$10:$D1027)/(_xlfn.DAYS(B1027,"10-Jun-2020")+1)</f>
        <v>405.80206033848418</v>
      </c>
      <c r="K1027" s="232" t="s">
        <v>451</v>
      </c>
      <c r="L1027" s="225"/>
    </row>
    <row r="1028" spans="2:12" s="126" customFormat="1" ht="13.5">
      <c r="B1028" s="213">
        <v>45351</v>
      </c>
      <c r="C1028" s="214" t="s">
        <v>16</v>
      </c>
      <c r="D1028" s="226">
        <f t="shared" si="917"/>
        <v>712</v>
      </c>
      <c r="E1028" s="226">
        <v>333</v>
      </c>
      <c r="F1028" s="218">
        <v>379</v>
      </c>
      <c r="G1028" s="226">
        <f t="shared" si="918"/>
        <v>921</v>
      </c>
      <c r="H1028" s="226">
        <v>487</v>
      </c>
      <c r="I1028" s="219">
        <v>434</v>
      </c>
      <c r="J1028" s="219">
        <f>SUM($D$8,$D$10:$D1028)/(_xlfn.DAYS(B1028,"10-Jun-2020")+1)</f>
        <v>406.02720588235292</v>
      </c>
      <c r="K1028" s="232" t="s">
        <v>59</v>
      </c>
      <c r="L1028" s="225"/>
    </row>
    <row r="1029" spans="2:12" s="126" customFormat="1" ht="13.5">
      <c r="B1029" s="213">
        <v>45352</v>
      </c>
      <c r="C1029" s="214" t="s">
        <v>26</v>
      </c>
      <c r="D1029" s="226">
        <f t="shared" si="917"/>
        <v>579</v>
      </c>
      <c r="E1029" s="226">
        <v>214</v>
      </c>
      <c r="F1029" s="218">
        <v>365</v>
      </c>
      <c r="G1029" s="226">
        <f t="shared" si="918"/>
        <v>738</v>
      </c>
      <c r="H1029" s="226">
        <v>309</v>
      </c>
      <c r="I1029" s="219">
        <v>429</v>
      </c>
      <c r="J1029" s="219">
        <f>SUM($D$8,$D$10:$D1029)/(_xlfn.DAYS(B1029,"10-Jun-2020")+1)</f>
        <v>406.15429831006611</v>
      </c>
      <c r="K1029" s="232" t="s">
        <v>59</v>
      </c>
      <c r="L1029" s="225"/>
    </row>
    <row r="1030" spans="2:12" s="126" customFormat="1" ht="13.5">
      <c r="B1030" s="213">
        <v>45353</v>
      </c>
      <c r="C1030" s="214" t="s">
        <v>18</v>
      </c>
      <c r="D1030" s="226">
        <f t="shared" ref="D1030:D1031" si="919">SUM(E1030:F1030)</f>
        <v>243</v>
      </c>
      <c r="E1030" s="226">
        <v>96</v>
      </c>
      <c r="F1030" s="218">
        <v>147</v>
      </c>
      <c r="G1030" s="226">
        <f t="shared" ref="G1030:G1031" si="920">SUM(H1030:I1030)</f>
        <v>289</v>
      </c>
      <c r="H1030" s="226">
        <v>113</v>
      </c>
      <c r="I1030" s="219">
        <v>176</v>
      </c>
      <c r="J1030" s="219">
        <f>SUM($D$8,$D$10:$D1030)/(_xlfn.DAYS(B1030,"10-Jun-2020")+1)</f>
        <v>406.03450807635829</v>
      </c>
      <c r="K1030" s="232" t="s">
        <v>59</v>
      </c>
      <c r="L1030" s="225"/>
    </row>
    <row r="1031" spans="2:12" s="126" customFormat="1" ht="13.5">
      <c r="B1031" s="213">
        <v>45354</v>
      </c>
      <c r="C1031" s="214" t="s">
        <v>19</v>
      </c>
      <c r="D1031" s="226">
        <f t="shared" si="919"/>
        <v>167</v>
      </c>
      <c r="E1031" s="226">
        <v>58</v>
      </c>
      <c r="F1031" s="218">
        <v>109</v>
      </c>
      <c r="G1031" s="226">
        <f t="shared" si="920"/>
        <v>188</v>
      </c>
      <c r="H1031" s="226">
        <v>73</v>
      </c>
      <c r="I1031" s="219">
        <v>115</v>
      </c>
      <c r="J1031" s="219">
        <f>SUM($D$8,$D$10:$D1031)/(_xlfn.DAYS(B1031,"10-Jun-2020")+1)</f>
        <v>405.85913426265591</v>
      </c>
      <c r="K1031" s="232" t="s">
        <v>59</v>
      </c>
      <c r="L1031" s="225"/>
    </row>
    <row r="1032" spans="2:12" s="126" customFormat="1" ht="13.5">
      <c r="B1032" s="213">
        <v>45355</v>
      </c>
      <c r="C1032" s="214" t="s">
        <v>28</v>
      </c>
      <c r="D1032" s="226">
        <f t="shared" ref="D1032" si="921">SUM(E1032:F1032)</f>
        <v>398</v>
      </c>
      <c r="E1032" s="226">
        <v>262</v>
      </c>
      <c r="F1032" s="218">
        <v>136</v>
      </c>
      <c r="G1032" s="226">
        <f t="shared" ref="G1032" si="922">SUM(H1032:I1032)</f>
        <v>602</v>
      </c>
      <c r="H1032" s="226">
        <v>440</v>
      </c>
      <c r="I1032" s="219">
        <v>162</v>
      </c>
      <c r="J1032" s="219">
        <f>SUM($D$8,$D$10:$D1032)/(_xlfn.DAYS(B1032,"10-Jun-2020")+1)</f>
        <v>405.85337243401761</v>
      </c>
      <c r="K1032" s="232" t="s">
        <v>452</v>
      </c>
      <c r="L1032" s="225"/>
    </row>
    <row r="1033" spans="2:12" s="126" customFormat="1" ht="13.5">
      <c r="B1033" s="213">
        <v>45356</v>
      </c>
      <c r="C1033" s="214" t="s">
        <v>29</v>
      </c>
      <c r="D1033" s="226">
        <f t="shared" ref="D1033" si="923">SUM(E1033:F1033)</f>
        <v>433</v>
      </c>
      <c r="E1033" s="226">
        <v>294</v>
      </c>
      <c r="F1033" s="218">
        <v>139</v>
      </c>
      <c r="G1033" s="226">
        <f t="shared" ref="G1033" si="924">SUM(H1033:I1033)</f>
        <v>597</v>
      </c>
      <c r="H1033" s="226">
        <v>442</v>
      </c>
      <c r="I1033" s="219">
        <v>155</v>
      </c>
      <c r="J1033" s="219">
        <f>SUM($D$8,$D$10:$D1033)/(_xlfn.DAYS(B1033,"10-Jun-2020")+1)</f>
        <v>405.8732600732601</v>
      </c>
      <c r="K1033" s="232" t="s">
        <v>453</v>
      </c>
      <c r="L1033" s="225"/>
    </row>
    <row r="1034" spans="2:12" s="126" customFormat="1" ht="13.5">
      <c r="B1034" s="213">
        <v>45357</v>
      </c>
      <c r="C1034" s="214" t="s">
        <v>15</v>
      </c>
      <c r="D1034" s="226">
        <f t="shared" ref="D1034" si="925">SUM(E1034:F1034)</f>
        <v>415</v>
      </c>
      <c r="E1034" s="226">
        <v>299</v>
      </c>
      <c r="F1034" s="218">
        <v>116</v>
      </c>
      <c r="G1034" s="226">
        <f t="shared" ref="G1034" si="926">SUM(H1034:I1034)</f>
        <v>587</v>
      </c>
      <c r="H1034" s="226">
        <v>459</v>
      </c>
      <c r="I1034" s="219">
        <v>128</v>
      </c>
      <c r="J1034" s="219">
        <f>SUM($D$8,$D$10:$D1034)/(_xlfn.DAYS(B1034,"10-Jun-2020")+1)</f>
        <v>405.87994143484627</v>
      </c>
      <c r="K1034" s="232" t="s">
        <v>59</v>
      </c>
      <c r="L1034" s="225"/>
    </row>
    <row r="1035" spans="2:12" s="126" customFormat="1" ht="13.5">
      <c r="B1035" s="213">
        <v>45358</v>
      </c>
      <c r="C1035" s="214" t="s">
        <v>16</v>
      </c>
      <c r="D1035" s="226">
        <f t="shared" ref="D1035" si="927">SUM(E1035:F1035)</f>
        <v>407</v>
      </c>
      <c r="E1035" s="226">
        <v>296</v>
      </c>
      <c r="F1035" s="218">
        <v>111</v>
      </c>
      <c r="G1035" s="226">
        <f t="shared" ref="G1035" si="928">SUM(H1035:I1035)</f>
        <v>596</v>
      </c>
      <c r="H1035" s="226">
        <v>464</v>
      </c>
      <c r="I1035" s="219">
        <v>132</v>
      </c>
      <c r="J1035" s="219">
        <f>SUM($D$8,$D$10:$D1035)/(_xlfn.DAYS(B1035,"10-Jun-2020")+1)</f>
        <v>405.88076079005123</v>
      </c>
      <c r="K1035" s="232" t="s">
        <v>59</v>
      </c>
      <c r="L1035" s="225"/>
    </row>
    <row r="1036" spans="2:12" s="126" customFormat="1" ht="13.5">
      <c r="B1036" s="213">
        <v>45359</v>
      </c>
      <c r="C1036" s="214" t="s">
        <v>26</v>
      </c>
      <c r="D1036" s="226">
        <f t="shared" ref="D1036" si="929">SUM(E1036:F1036)</f>
        <v>355</v>
      </c>
      <c r="E1036" s="226">
        <v>252</v>
      </c>
      <c r="F1036" s="218">
        <v>103</v>
      </c>
      <c r="G1036" s="226">
        <f t="shared" ref="G1036" si="930">SUM(H1036:I1036)</f>
        <v>491</v>
      </c>
      <c r="H1036" s="226">
        <v>372</v>
      </c>
      <c r="I1036" s="219">
        <v>119</v>
      </c>
      <c r="J1036" s="219">
        <f>SUM($D$8,$D$10:$D1036)/(_xlfn.DAYS(B1036,"10-Jun-2020")+1)</f>
        <v>405.84356725146199</v>
      </c>
      <c r="K1036" s="232" t="s">
        <v>454</v>
      </c>
      <c r="L1036" s="225"/>
    </row>
    <row r="1037" spans="2:12" s="126" customFormat="1" ht="13.5">
      <c r="B1037" s="213">
        <v>45360</v>
      </c>
      <c r="C1037" s="214" t="s">
        <v>18</v>
      </c>
      <c r="D1037" s="226">
        <f t="shared" ref="D1037:D1038" si="931">SUM(E1037:F1037)</f>
        <v>171</v>
      </c>
      <c r="E1037" s="226">
        <v>76</v>
      </c>
      <c r="F1037" s="218">
        <v>95</v>
      </c>
      <c r="G1037" s="226">
        <f t="shared" ref="G1037:G1038" si="932">SUM(H1037:I1037)</f>
        <v>199</v>
      </c>
      <c r="H1037" s="226">
        <v>90</v>
      </c>
      <c r="I1037" s="219">
        <v>109</v>
      </c>
      <c r="J1037" s="219">
        <f>SUM($D$8,$D$10:$D1037)/(_xlfn.DAYS(B1037,"10-Jun-2020")+1)</f>
        <v>405.67202337472605</v>
      </c>
      <c r="K1037" s="232" t="s">
        <v>59</v>
      </c>
      <c r="L1037" s="225"/>
    </row>
    <row r="1038" spans="2:12" s="126" customFormat="1" ht="13.5">
      <c r="B1038" s="213">
        <v>45361</v>
      </c>
      <c r="C1038" s="214" t="s">
        <v>19</v>
      </c>
      <c r="D1038" s="226">
        <f t="shared" si="931"/>
        <v>130</v>
      </c>
      <c r="E1038" s="226">
        <v>58</v>
      </c>
      <c r="F1038" s="218">
        <v>72</v>
      </c>
      <c r="G1038" s="226">
        <f t="shared" si="932"/>
        <v>175</v>
      </c>
      <c r="H1038" s="226">
        <v>84</v>
      </c>
      <c r="I1038" s="219">
        <v>91</v>
      </c>
      <c r="J1038" s="219">
        <f>SUM($D$8,$D$10:$D1038)/(_xlfn.DAYS(B1038,"10-Jun-2020")+1)</f>
        <v>405.47080291970804</v>
      </c>
      <c r="K1038" s="232" t="s">
        <v>59</v>
      </c>
      <c r="L1038" s="225"/>
    </row>
    <row r="1039" spans="2:12" s="126" customFormat="1" ht="13.5">
      <c r="B1039" s="213">
        <v>45362</v>
      </c>
      <c r="C1039" s="214" t="s">
        <v>28</v>
      </c>
      <c r="D1039" s="226">
        <f t="shared" ref="D1039" si="933">SUM(E1039:F1039)</f>
        <v>449</v>
      </c>
      <c r="E1039" s="226">
        <v>319</v>
      </c>
      <c r="F1039" s="218">
        <v>130</v>
      </c>
      <c r="G1039" s="226">
        <f t="shared" ref="G1039" si="934">SUM(H1039:I1039)</f>
        <v>647</v>
      </c>
      <c r="H1039" s="226">
        <v>506</v>
      </c>
      <c r="I1039" s="219">
        <v>141</v>
      </c>
      <c r="J1039" s="219">
        <f>SUM($D$8,$D$10:$D1039)/(_xlfn.DAYS(B1039,"10-Jun-2020")+1)</f>
        <v>405.50255288110867</v>
      </c>
      <c r="K1039" s="232" t="s">
        <v>455</v>
      </c>
      <c r="L1039" s="225"/>
    </row>
    <row r="1040" spans="2:12" s="126" customFormat="1" ht="13.5">
      <c r="B1040" s="213">
        <v>45363</v>
      </c>
      <c r="C1040" s="214" t="s">
        <v>29</v>
      </c>
      <c r="D1040" s="226">
        <f t="shared" ref="D1040" si="935">SUM(E1040:F1040)</f>
        <v>491</v>
      </c>
      <c r="E1040" s="226">
        <v>357</v>
      </c>
      <c r="F1040" s="218">
        <v>134</v>
      </c>
      <c r="G1040" s="226">
        <f t="shared" ref="G1040" si="936">SUM(H1040:I1040)</f>
        <v>746</v>
      </c>
      <c r="H1040" s="226">
        <v>586</v>
      </c>
      <c r="I1040" s="219">
        <v>160</v>
      </c>
      <c r="J1040" s="219">
        <f>SUM($D$8,$D$10:$D1040)/(_xlfn.DAYS(B1040,"10-Jun-2020")+1)</f>
        <v>405.56486880466474</v>
      </c>
      <c r="K1040" s="232" t="s">
        <v>59</v>
      </c>
      <c r="L1040" s="225"/>
    </row>
    <row r="1041" spans="2:12" s="126" customFormat="1" ht="13.5">
      <c r="B1041" s="213">
        <v>45364</v>
      </c>
      <c r="C1041" s="214" t="s">
        <v>15</v>
      </c>
      <c r="D1041" s="226">
        <f t="shared" ref="D1041" si="937">SUM(E1041:F1041)</f>
        <v>499</v>
      </c>
      <c r="E1041" s="226">
        <v>381</v>
      </c>
      <c r="F1041" s="218">
        <v>118</v>
      </c>
      <c r="G1041" s="226">
        <f t="shared" ref="G1041" si="938">SUM(H1041:I1041)</f>
        <v>707</v>
      </c>
      <c r="H1041" s="226">
        <v>565</v>
      </c>
      <c r="I1041" s="219">
        <v>142</v>
      </c>
      <c r="J1041" s="219">
        <f>SUM($D$8,$D$10:$D1041)/(_xlfn.DAYS(B1041,"10-Jun-2020")+1)</f>
        <v>405.63292061179897</v>
      </c>
      <c r="K1041" s="232" t="s">
        <v>59</v>
      </c>
      <c r="L1041" s="225"/>
    </row>
    <row r="1042" spans="2:12" s="126" customFormat="1" ht="13.5">
      <c r="B1042" s="213">
        <v>45365</v>
      </c>
      <c r="C1042" s="214" t="s">
        <v>16</v>
      </c>
      <c r="D1042" s="226">
        <f t="shared" ref="D1042" si="939">SUM(E1042:F1042)</f>
        <v>306</v>
      </c>
      <c r="E1042" s="226">
        <v>238</v>
      </c>
      <c r="F1042" s="218">
        <v>68</v>
      </c>
      <c r="G1042" s="226">
        <f t="shared" ref="G1042" si="940">SUM(H1042:I1042)</f>
        <v>437</v>
      </c>
      <c r="H1042" s="226">
        <v>366</v>
      </c>
      <c r="I1042" s="219">
        <v>71</v>
      </c>
      <c r="J1042" s="219">
        <f>SUM($D$8,$D$10:$D1042)/(_xlfn.DAYS(B1042,"10-Jun-2020")+1)</f>
        <v>405.5604075691412</v>
      </c>
      <c r="K1042" s="232" t="s">
        <v>59</v>
      </c>
      <c r="L1042" s="225"/>
    </row>
    <row r="1043" spans="2:12" s="126" customFormat="1" ht="13.5">
      <c r="B1043" s="213">
        <v>45366</v>
      </c>
      <c r="C1043" s="214" t="s">
        <v>26</v>
      </c>
      <c r="D1043" s="226">
        <f t="shared" ref="D1043" si="941">SUM(E1043:F1043)</f>
        <v>335</v>
      </c>
      <c r="E1043" s="226">
        <v>266</v>
      </c>
      <c r="F1043" s="218">
        <v>69</v>
      </c>
      <c r="G1043" s="226">
        <f t="shared" ref="G1043" si="942">SUM(H1043:I1043)</f>
        <v>478</v>
      </c>
      <c r="H1043" s="226">
        <v>402</v>
      </c>
      <c r="I1043" s="219">
        <v>76</v>
      </c>
      <c r="J1043" s="219">
        <f>SUM($D$8,$D$10:$D1043)/(_xlfn.DAYS(B1043,"10-Jun-2020")+1)</f>
        <v>405.5090909090909</v>
      </c>
      <c r="K1043" s="232" t="s">
        <v>59</v>
      </c>
      <c r="L1043" s="225"/>
    </row>
    <row r="1044" spans="2:12" s="126" customFormat="1" ht="13.5">
      <c r="B1044" s="213">
        <v>45367</v>
      </c>
      <c r="C1044" s="214" t="s">
        <v>18</v>
      </c>
      <c r="D1044" s="226">
        <f>SUM(E1044:F1044)</f>
        <v>148</v>
      </c>
      <c r="E1044" s="226">
        <v>78</v>
      </c>
      <c r="F1044" s="218">
        <v>70</v>
      </c>
      <c r="G1044" s="226">
        <f t="shared" ref="G1044:G1045" si="943">SUM(H1044:I1044)</f>
        <v>218</v>
      </c>
      <c r="H1044" s="226">
        <v>120</v>
      </c>
      <c r="I1044" s="219">
        <v>98</v>
      </c>
      <c r="J1044" s="219">
        <f>SUM($D$8,$D$10:$D1044)/(_xlfn.DAYS(B1044,"10-Jun-2020")+1)</f>
        <v>405.3219476744186</v>
      </c>
      <c r="K1044" s="232" t="s">
        <v>59</v>
      </c>
      <c r="L1044" s="225"/>
    </row>
    <row r="1045" spans="2:12" s="126" customFormat="1" ht="13.5">
      <c r="B1045" s="213">
        <v>45368</v>
      </c>
      <c r="C1045" s="214" t="s">
        <v>19</v>
      </c>
      <c r="D1045" s="226">
        <f t="shared" ref="D1045" si="944">SUM(E1045:F1045)</f>
        <v>99</v>
      </c>
      <c r="E1045" s="226">
        <v>53</v>
      </c>
      <c r="F1045" s="218">
        <v>46</v>
      </c>
      <c r="G1045" s="226">
        <f t="shared" si="943"/>
        <v>151</v>
      </c>
      <c r="H1045" s="226">
        <v>88</v>
      </c>
      <c r="I1045" s="219">
        <v>63</v>
      </c>
      <c r="J1045" s="219">
        <f>SUM($D$8,$D$10:$D1045)/(_xlfn.DAYS(B1045,"10-Jun-2020")+1)</f>
        <v>405.09949164851128</v>
      </c>
      <c r="K1045" s="232" t="s">
        <v>59</v>
      </c>
      <c r="L1045" s="225"/>
    </row>
    <row r="1046" spans="2:12" s="126" customFormat="1" ht="13.5">
      <c r="B1046" s="213">
        <v>45369</v>
      </c>
      <c r="C1046" s="214" t="s">
        <v>28</v>
      </c>
      <c r="D1046" s="226">
        <f t="shared" ref="D1046" si="945">SUM(E1046:F1046)</f>
        <v>354</v>
      </c>
      <c r="E1046" s="226">
        <v>296</v>
      </c>
      <c r="F1046" s="218">
        <v>58</v>
      </c>
      <c r="G1046" s="226">
        <f t="shared" ref="G1046" si="946">SUM(H1046:I1046)</f>
        <v>552</v>
      </c>
      <c r="H1046" s="226">
        <v>476</v>
      </c>
      <c r="I1046" s="219">
        <v>76</v>
      </c>
      <c r="J1046" s="219">
        <f>SUM($D$8,$D$10:$D1046)/(_xlfn.DAYS(B1046,"10-Jun-2020")+1)</f>
        <v>405.06240928882437</v>
      </c>
      <c r="K1046" s="232" t="s">
        <v>59</v>
      </c>
      <c r="L1046" s="225"/>
    </row>
    <row r="1047" spans="2:12" s="126" customFormat="1" ht="13.5">
      <c r="B1047" s="213">
        <v>45370</v>
      </c>
      <c r="C1047" s="214" t="s">
        <v>29</v>
      </c>
      <c r="D1047" s="226">
        <f t="shared" ref="D1047" si="947">SUM(E1047:F1047)</f>
        <v>404</v>
      </c>
      <c r="E1047" s="226">
        <v>307</v>
      </c>
      <c r="F1047" s="218">
        <v>97</v>
      </c>
      <c r="G1047" s="226">
        <f t="shared" ref="G1047" si="948">SUM(H1047:I1047)</f>
        <v>708</v>
      </c>
      <c r="H1047" s="226">
        <v>590</v>
      </c>
      <c r="I1047" s="219">
        <v>118</v>
      </c>
      <c r="J1047" s="219">
        <f>SUM($D$8,$D$10:$D1047)/(_xlfn.DAYS(B1047,"10-Jun-2020")+1)</f>
        <v>405.06163886874549</v>
      </c>
      <c r="K1047" s="232" t="s">
        <v>59</v>
      </c>
      <c r="L1047" s="225"/>
    </row>
    <row r="1048" spans="2:12" s="126" customFormat="1" ht="13.5">
      <c r="B1048" s="213">
        <v>45371</v>
      </c>
      <c r="C1048" s="214" t="s">
        <v>15</v>
      </c>
      <c r="D1048" s="226">
        <f t="shared" ref="D1048" si="949">SUM(E1048:F1048)</f>
        <v>362</v>
      </c>
      <c r="E1048" s="226">
        <v>267</v>
      </c>
      <c r="F1048" s="218">
        <v>95</v>
      </c>
      <c r="G1048" s="226">
        <f t="shared" ref="G1048" si="950">SUM(H1048:I1048)</f>
        <v>569</v>
      </c>
      <c r="H1048" s="226">
        <v>462</v>
      </c>
      <c r="I1048" s="219">
        <v>107</v>
      </c>
      <c r="J1048" s="219">
        <f>SUM($D$8,$D$10:$D1048)/(_xlfn.DAYS(B1048,"10-Jun-2020")+1)</f>
        <v>405.03043478260872</v>
      </c>
      <c r="K1048" s="232" t="s">
        <v>59</v>
      </c>
      <c r="L1048" s="225"/>
    </row>
    <row r="1049" spans="2:12" s="126" customFormat="1" ht="13.5">
      <c r="B1049" s="213">
        <v>45372</v>
      </c>
      <c r="C1049" s="214" t="s">
        <v>16</v>
      </c>
      <c r="D1049" s="226">
        <f t="shared" ref="D1049" si="951">SUM(E1049:F1049)</f>
        <v>365</v>
      </c>
      <c r="E1049" s="226">
        <v>272</v>
      </c>
      <c r="F1049" s="218">
        <v>93</v>
      </c>
      <c r="G1049" s="226">
        <f t="shared" ref="G1049" si="952">SUM(H1049:I1049)</f>
        <v>518</v>
      </c>
      <c r="H1049" s="226">
        <v>398</v>
      </c>
      <c r="I1049" s="219">
        <v>120</v>
      </c>
      <c r="J1049" s="219">
        <f>SUM($D$8,$D$10:$D1049)/(_xlfn.DAYS(B1049,"10-Jun-2020")+1)</f>
        <v>405.00144822592324</v>
      </c>
      <c r="K1049" s="232" t="s">
        <v>59</v>
      </c>
      <c r="L1049" s="225"/>
    </row>
    <row r="1050" spans="2:12" s="126" customFormat="1" ht="13.5">
      <c r="B1050" s="213">
        <v>45373</v>
      </c>
      <c r="C1050" s="214" t="s">
        <v>26</v>
      </c>
      <c r="D1050" s="226">
        <f t="shared" ref="D1050" si="953">SUM(E1050:F1050)</f>
        <v>468</v>
      </c>
      <c r="E1050" s="226">
        <v>321</v>
      </c>
      <c r="F1050" s="218">
        <v>147</v>
      </c>
      <c r="G1050" s="226">
        <f t="shared" ref="G1050" si="954">SUM(H1050:I1050)</f>
        <v>682</v>
      </c>
      <c r="H1050" s="226">
        <v>517</v>
      </c>
      <c r="I1050" s="219">
        <v>165</v>
      </c>
      <c r="J1050" s="219">
        <f>SUM($D$8,$D$10:$D1050)/(_xlfn.DAYS(B1050,"10-Jun-2020")+1)</f>
        <v>405.04703328509407</v>
      </c>
      <c r="K1050" s="232" t="s">
        <v>456</v>
      </c>
      <c r="L1050" s="225"/>
    </row>
    <row r="1051" spans="2:12" s="126" customFormat="1" ht="13.5">
      <c r="B1051" s="213">
        <v>45374</v>
      </c>
      <c r="C1051" s="214" t="s">
        <v>18</v>
      </c>
      <c r="D1051" s="226">
        <f t="shared" ref="D1051:D1052" si="955">SUM(E1051:F1051)</f>
        <v>287</v>
      </c>
      <c r="E1051" s="226">
        <v>91</v>
      </c>
      <c r="F1051" s="218">
        <v>196</v>
      </c>
      <c r="G1051" s="226">
        <f t="shared" ref="G1051:G1052" si="956">SUM(H1051:I1051)</f>
        <v>365</v>
      </c>
      <c r="H1051" s="226">
        <v>130</v>
      </c>
      <c r="I1051" s="219">
        <v>235</v>
      </c>
      <c r="J1051" s="219">
        <f>SUM($D$8,$D$10:$D1051)/(_xlfn.DAYS(B1051,"10-Jun-2020")+1)</f>
        <v>404.96167751265364</v>
      </c>
      <c r="K1051" s="232" t="s">
        <v>457</v>
      </c>
      <c r="L1051" s="225"/>
    </row>
    <row r="1052" spans="2:12" s="126" customFormat="1" ht="13.5">
      <c r="B1052" s="213">
        <v>45375</v>
      </c>
      <c r="C1052" s="214" t="s">
        <v>19</v>
      </c>
      <c r="D1052" s="226">
        <f t="shared" si="955"/>
        <v>239</v>
      </c>
      <c r="E1052" s="226">
        <v>71</v>
      </c>
      <c r="F1052" s="218">
        <v>168</v>
      </c>
      <c r="G1052" s="226">
        <f t="shared" si="956"/>
        <v>337</v>
      </c>
      <c r="H1052" s="226">
        <v>122</v>
      </c>
      <c r="I1052" s="219">
        <v>215</v>
      </c>
      <c r="J1052" s="219">
        <f>SUM($D$8,$D$10:$D1052)/(_xlfn.DAYS(B1052,"10-Jun-2020")+1)</f>
        <v>404.84176300578036</v>
      </c>
      <c r="K1052" s="232" t="s">
        <v>457</v>
      </c>
      <c r="L1052" s="225"/>
    </row>
    <row r="1053" spans="2:12" s="126" customFormat="1" ht="13.5">
      <c r="B1053" s="213">
        <v>45376</v>
      </c>
      <c r="C1053" s="214" t="s">
        <v>28</v>
      </c>
      <c r="D1053" s="226">
        <f t="shared" ref="D1053" si="957">SUM(E1053:F1053)</f>
        <v>451</v>
      </c>
      <c r="E1053" s="226">
        <v>293</v>
      </c>
      <c r="F1053" s="218">
        <v>158</v>
      </c>
      <c r="G1053" s="226">
        <f t="shared" ref="G1053" si="958">SUM(H1053:I1053)</f>
        <v>627</v>
      </c>
      <c r="H1053" s="226">
        <v>448</v>
      </c>
      <c r="I1053" s="219">
        <v>179</v>
      </c>
      <c r="J1053" s="219">
        <f>SUM($D$8,$D$10:$D1053)/(_xlfn.DAYS(B1053,"10-Jun-2020")+1)</f>
        <v>404.87509025270759</v>
      </c>
      <c r="K1053" s="232" t="s">
        <v>59</v>
      </c>
      <c r="L1053" s="225"/>
    </row>
    <row r="1054" spans="2:12" s="126" customFormat="1" ht="27">
      <c r="B1054" s="213">
        <v>45377</v>
      </c>
      <c r="C1054" s="214" t="s">
        <v>29</v>
      </c>
      <c r="D1054" s="226">
        <f t="shared" ref="D1054" si="959">SUM(E1054:F1054)</f>
        <v>462</v>
      </c>
      <c r="E1054" s="226">
        <v>311</v>
      </c>
      <c r="F1054" s="218">
        <v>151</v>
      </c>
      <c r="G1054" s="226">
        <f t="shared" ref="G1054" si="960">SUM(H1054:I1054)</f>
        <v>680</v>
      </c>
      <c r="H1054" s="226">
        <v>478</v>
      </c>
      <c r="I1054" s="219">
        <v>202</v>
      </c>
      <c r="J1054" s="219">
        <f>SUM($D$8,$D$10:$D1054)/(_xlfn.DAYS(B1054,"10-Jun-2020")+1)</f>
        <v>404.91630591630593</v>
      </c>
      <c r="K1054" s="232" t="s">
        <v>458</v>
      </c>
      <c r="L1054" s="225"/>
    </row>
    <row r="1055" spans="2:12" s="126" customFormat="1" ht="13.5">
      <c r="B1055" s="213">
        <v>45378</v>
      </c>
      <c r="C1055" s="214" t="s">
        <v>15</v>
      </c>
      <c r="D1055" s="226">
        <f t="shared" ref="D1055" si="961">SUM(E1055:F1055)</f>
        <v>643</v>
      </c>
      <c r="E1055" s="226">
        <v>421</v>
      </c>
      <c r="F1055" s="218">
        <v>222</v>
      </c>
      <c r="G1055" s="226">
        <f t="shared" ref="G1055" si="962">SUM(H1055:I1055)</f>
        <v>1102</v>
      </c>
      <c r="H1055" s="226">
        <v>825</v>
      </c>
      <c r="I1055" s="219">
        <v>277</v>
      </c>
      <c r="J1055" s="219">
        <f>SUM($D$8,$D$10:$D1055)/(_xlfn.DAYS(B1055,"10-Jun-2020")+1)</f>
        <v>405.08795962509015</v>
      </c>
      <c r="K1055" s="232" t="s">
        <v>459</v>
      </c>
      <c r="L1055" s="225"/>
    </row>
    <row r="1056" spans="2:12" s="126" customFormat="1" ht="40.5">
      <c r="B1056" s="213">
        <v>45379</v>
      </c>
      <c r="C1056" s="214" t="s">
        <v>16</v>
      </c>
      <c r="D1056" s="226">
        <f t="shared" ref="D1056" si="963">SUM(E1056:F1056)</f>
        <v>890</v>
      </c>
      <c r="E1056" s="226">
        <v>331</v>
      </c>
      <c r="F1056" s="218">
        <v>559</v>
      </c>
      <c r="G1056" s="226">
        <f t="shared" ref="G1056" si="964">SUM(H1056:I1056)</f>
        <v>1155</v>
      </c>
      <c r="H1056" s="226">
        <v>481</v>
      </c>
      <c r="I1056" s="219">
        <v>674</v>
      </c>
      <c r="J1056" s="219">
        <f>SUM($D$8,$D$10:$D1056)/(_xlfn.DAYS(B1056,"10-Jun-2020")+1)</f>
        <v>405.43731988472621</v>
      </c>
      <c r="K1056" s="232" t="s">
        <v>460</v>
      </c>
      <c r="L1056" s="225"/>
    </row>
    <row r="1057" spans="2:12" s="126" customFormat="1" ht="13.5">
      <c r="B1057" s="213">
        <v>45380</v>
      </c>
      <c r="C1057" s="214" t="s">
        <v>26</v>
      </c>
      <c r="D1057" s="226">
        <f t="shared" ref="D1057" si="965">SUM(E1057:F1057)</f>
        <v>713</v>
      </c>
      <c r="E1057" s="226">
        <v>229</v>
      </c>
      <c r="F1057" s="218">
        <v>484</v>
      </c>
      <c r="G1057" s="226">
        <f t="shared" ref="G1057" si="966">SUM(H1057:I1057)</f>
        <v>897</v>
      </c>
      <c r="H1057" s="226">
        <v>326</v>
      </c>
      <c r="I1057" s="219">
        <v>571</v>
      </c>
      <c r="J1057" s="219">
        <f>SUM($D$8,$D$10:$D1057)/(_xlfn.DAYS(B1057,"10-Jun-2020")+1)</f>
        <v>405.65874730021596</v>
      </c>
      <c r="K1057" s="232" t="s">
        <v>461</v>
      </c>
      <c r="L1057" s="225"/>
    </row>
    <row r="1058" spans="2:12" s="126" customFormat="1" ht="13.5">
      <c r="B1058" s="213">
        <v>45381</v>
      </c>
      <c r="C1058" s="214" t="s">
        <v>18</v>
      </c>
      <c r="D1058" s="226">
        <f t="shared" ref="D1058:D1059" si="967">SUM(E1058:F1058)</f>
        <v>443</v>
      </c>
      <c r="E1058" s="226">
        <v>79</v>
      </c>
      <c r="F1058" s="218">
        <v>364</v>
      </c>
      <c r="G1058" s="226">
        <f t="shared" ref="G1058:G1059" si="968">SUM(H1058:I1058)</f>
        <v>548</v>
      </c>
      <c r="H1058" s="226">
        <v>117</v>
      </c>
      <c r="I1058" s="219">
        <v>431</v>
      </c>
      <c r="J1058" s="219">
        <f>SUM($D$8,$D$10:$D1058)/(_xlfn.DAYS(B1058,"10-Jun-2020")+1)</f>
        <v>405.68561151079138</v>
      </c>
      <c r="K1058" s="232" t="s">
        <v>59</v>
      </c>
      <c r="L1058" s="225"/>
    </row>
    <row r="1059" spans="2:12" s="126" customFormat="1" ht="13.5">
      <c r="B1059" s="213">
        <v>45382</v>
      </c>
      <c r="C1059" s="214" t="s">
        <v>19</v>
      </c>
      <c r="D1059" s="226">
        <f t="shared" si="967"/>
        <v>499</v>
      </c>
      <c r="E1059" s="226">
        <v>63</v>
      </c>
      <c r="F1059" s="218">
        <v>436</v>
      </c>
      <c r="G1059" s="226">
        <f t="shared" si="968"/>
        <v>596</v>
      </c>
      <c r="H1059" s="226">
        <v>86</v>
      </c>
      <c r="I1059" s="219">
        <v>510</v>
      </c>
      <c r="J1059" s="219">
        <f>SUM($D$8,$D$10:$D1059)/(_xlfn.DAYS(B1059,"10-Jun-2020")+1)</f>
        <v>405.7526959022286</v>
      </c>
      <c r="K1059" s="232" t="s">
        <v>59</v>
      </c>
      <c r="L1059" s="225"/>
    </row>
    <row r="1060" spans="2:12" s="126" customFormat="1" ht="27">
      <c r="B1060" s="213">
        <v>45383</v>
      </c>
      <c r="C1060" s="214" t="s">
        <v>28</v>
      </c>
      <c r="D1060" s="226">
        <f t="shared" ref="D1060" si="969">SUM(E1060:F1060)</f>
        <v>735</v>
      </c>
      <c r="E1060" s="226">
        <v>250</v>
      </c>
      <c r="F1060" s="218">
        <v>485</v>
      </c>
      <c r="G1060" s="226">
        <f t="shared" ref="G1060" si="970">SUM(H1060:I1060)</f>
        <v>955</v>
      </c>
      <c r="H1060" s="226">
        <v>400</v>
      </c>
      <c r="I1060" s="219">
        <v>555</v>
      </c>
      <c r="J1060" s="219">
        <f>SUM($D$8,$D$10:$D1060)/(_xlfn.DAYS(B1060,"10-Jun-2020")+1)</f>
        <v>405.98922413793105</v>
      </c>
      <c r="K1060" s="232" t="s">
        <v>462</v>
      </c>
      <c r="L1060" s="225"/>
    </row>
    <row r="1061" spans="2:12" s="126" customFormat="1" ht="13.5">
      <c r="B1061" s="213">
        <v>45384</v>
      </c>
      <c r="C1061" s="214" t="s">
        <v>29</v>
      </c>
      <c r="D1061" s="226">
        <f t="shared" ref="D1061" si="971">SUM(E1061:F1061)</f>
        <v>842</v>
      </c>
      <c r="E1061" s="226">
        <v>341</v>
      </c>
      <c r="F1061" s="218">
        <v>501</v>
      </c>
      <c r="G1061" s="226">
        <f t="shared" ref="G1061" si="972">SUM(H1061:I1061)</f>
        <v>1106</v>
      </c>
      <c r="H1061" s="226">
        <v>508</v>
      </c>
      <c r="I1061" s="219">
        <v>598</v>
      </c>
      <c r="J1061" s="219">
        <f>SUM($D$8,$D$10:$D1061)/(_xlfn.DAYS(B1061,"10-Jun-2020")+1)</f>
        <v>406.30222541277817</v>
      </c>
      <c r="K1061" s="232" t="s">
        <v>59</v>
      </c>
      <c r="L1061" s="225"/>
    </row>
    <row r="1062" spans="2:12" s="126" customFormat="1" ht="13.5">
      <c r="B1062" s="213">
        <v>45385</v>
      </c>
      <c r="C1062" s="214" t="s">
        <v>15</v>
      </c>
      <c r="D1062" s="226">
        <f t="shared" ref="D1062" si="973">SUM(E1062:F1062)</f>
        <v>790</v>
      </c>
      <c r="E1062" s="226">
        <v>305</v>
      </c>
      <c r="F1062" s="218">
        <v>485</v>
      </c>
      <c r="G1062" s="226">
        <f t="shared" ref="G1062" si="974">SUM(H1062:I1062)</f>
        <v>1055</v>
      </c>
      <c r="H1062" s="226">
        <v>474</v>
      </c>
      <c r="I1062" s="219">
        <v>581</v>
      </c>
      <c r="J1062" s="219">
        <f>SUM($D$8,$D$10:$D1062)/(_xlfn.DAYS(B1062,"10-Jun-2020")+1)</f>
        <v>406.57747489239597</v>
      </c>
      <c r="K1062" s="232" t="s">
        <v>59</v>
      </c>
      <c r="L1062" s="225"/>
    </row>
    <row r="1063" spans="2:12" s="126" customFormat="1" ht="13.5">
      <c r="B1063" s="213">
        <v>45386</v>
      </c>
      <c r="C1063" s="214" t="s">
        <v>16</v>
      </c>
      <c r="D1063" s="226">
        <f t="shared" ref="D1063" si="975">SUM(E1063:F1063)</f>
        <v>758</v>
      </c>
      <c r="E1063" s="226">
        <v>269</v>
      </c>
      <c r="F1063" s="218">
        <v>489</v>
      </c>
      <c r="G1063" s="226">
        <f t="shared" ref="G1063" si="976">SUM(H1063:I1063)</f>
        <v>952</v>
      </c>
      <c r="H1063" s="226">
        <v>357</v>
      </c>
      <c r="I1063" s="219">
        <v>595</v>
      </c>
      <c r="J1063" s="219">
        <f>SUM($D$8,$D$10:$D1063)/(_xlfn.DAYS(B1063,"10-Jun-2020")+1)</f>
        <v>406.82939068100359</v>
      </c>
      <c r="K1063" s="232" t="s">
        <v>59</v>
      </c>
      <c r="L1063" s="225"/>
    </row>
    <row r="1064" spans="2:12" s="126" customFormat="1" ht="13.5">
      <c r="B1064" s="213">
        <v>45387</v>
      </c>
      <c r="C1064" s="214" t="s">
        <v>26</v>
      </c>
      <c r="D1064" s="226">
        <f t="shared" ref="D1064" si="977">SUM(E1064:F1064)</f>
        <v>408</v>
      </c>
      <c r="E1064" s="226">
        <v>232</v>
      </c>
      <c r="F1064" s="218">
        <v>176</v>
      </c>
      <c r="G1064" s="226">
        <f t="shared" ref="G1064" si="978">SUM(H1064:I1064)</f>
        <v>545</v>
      </c>
      <c r="H1064" s="226">
        <v>346</v>
      </c>
      <c r="I1064" s="219">
        <v>199</v>
      </c>
      <c r="J1064" s="219">
        <f>SUM($D$8,$D$10:$D1064)/(_xlfn.DAYS(B1064,"10-Jun-2020")+1)</f>
        <v>406.83022922636104</v>
      </c>
      <c r="K1064" s="233" t="s">
        <v>59</v>
      </c>
      <c r="L1064" s="225"/>
    </row>
    <row r="1065" spans="2:12" s="126" customFormat="1" ht="13.5">
      <c r="B1065" s="213">
        <v>45388</v>
      </c>
      <c r="C1065" s="214" t="s">
        <v>18</v>
      </c>
      <c r="D1065" s="226">
        <f t="shared" ref="D1065:D1066" si="979">SUM(E1065:F1065)</f>
        <v>205</v>
      </c>
      <c r="E1065" s="226">
        <v>78</v>
      </c>
      <c r="F1065" s="218">
        <v>127</v>
      </c>
      <c r="G1065" s="226">
        <f t="shared" ref="G1065:G1066" si="980">SUM(H1065:I1065)</f>
        <v>251</v>
      </c>
      <c r="H1065" s="226">
        <v>116</v>
      </c>
      <c r="I1065" s="219">
        <v>135</v>
      </c>
      <c r="J1065" s="219">
        <f>SUM($D$8,$D$10:$D1065)/(_xlfn.DAYS(B1065,"10-Jun-2020")+1)</f>
        <v>406.6857551896922</v>
      </c>
      <c r="K1065" s="233" t="s">
        <v>59</v>
      </c>
      <c r="L1065" s="225"/>
    </row>
    <row r="1066" spans="2:12" s="126" customFormat="1" ht="13.5">
      <c r="B1066" s="213">
        <v>45389</v>
      </c>
      <c r="C1066" s="214" t="s">
        <v>19</v>
      </c>
      <c r="D1066" s="226">
        <f t="shared" si="979"/>
        <v>174</v>
      </c>
      <c r="E1066" s="226">
        <v>63</v>
      </c>
      <c r="F1066" s="218">
        <v>111</v>
      </c>
      <c r="G1066" s="226">
        <f t="shared" si="980"/>
        <v>244</v>
      </c>
      <c r="H1066" s="226">
        <v>114</v>
      </c>
      <c r="I1066" s="219">
        <v>130</v>
      </c>
      <c r="J1066" s="219">
        <f>SUM($D$8,$D$10:$D1066)/(_xlfn.DAYS(B1066,"10-Jun-2020")+1)</f>
        <v>406.51931330472104</v>
      </c>
      <c r="K1066" s="233" t="s">
        <v>59</v>
      </c>
      <c r="L1066" s="225"/>
    </row>
    <row r="1067" spans="2:12" s="165" customFormat="1" ht="27">
      <c r="B1067" s="213">
        <v>45390</v>
      </c>
      <c r="C1067" s="214" t="s">
        <v>28</v>
      </c>
      <c r="D1067" s="226">
        <f t="shared" ref="D1067" si="981">SUM(E1067:F1067)</f>
        <v>381</v>
      </c>
      <c r="E1067" s="226">
        <v>272</v>
      </c>
      <c r="F1067" s="218">
        <v>109</v>
      </c>
      <c r="G1067" s="226">
        <f t="shared" ref="G1067" si="982">SUM(H1067:I1067)</f>
        <v>546</v>
      </c>
      <c r="H1067" s="226">
        <v>394</v>
      </c>
      <c r="I1067" s="219">
        <v>152</v>
      </c>
      <c r="J1067" s="219">
        <f>SUM($D$8,$D$10:$D1067)/(_xlfn.DAYS(B1067,"10-Jun-2020")+1)</f>
        <v>406.50107219442458</v>
      </c>
      <c r="K1067" s="234" t="s">
        <v>464</v>
      </c>
      <c r="L1067" s="229"/>
    </row>
    <row r="1068" spans="2:12">
      <c r="B1068" s="213">
        <v>45391</v>
      </c>
      <c r="C1068" s="214" t="s">
        <v>29</v>
      </c>
      <c r="D1068" s="226">
        <f t="shared" ref="D1068:D1069" si="983">SUM(E1068:F1068)</f>
        <v>387</v>
      </c>
      <c r="E1068" s="226">
        <v>271</v>
      </c>
      <c r="F1068" s="218">
        <v>116</v>
      </c>
      <c r="G1068" s="226">
        <f t="shared" ref="G1068:G1069" si="984">SUM(H1068:I1068)</f>
        <v>535</v>
      </c>
      <c r="H1068" s="226">
        <v>404</v>
      </c>
      <c r="I1068" s="219">
        <v>131</v>
      </c>
      <c r="J1068" s="219">
        <f>SUM($D$8,$D$10:$D1068)/(_xlfn.DAYS(B1068,"10-Jun-2020")+1)</f>
        <v>406.48714285714289</v>
      </c>
      <c r="K1068" s="232" t="s">
        <v>59</v>
      </c>
    </row>
    <row r="1069" spans="2:12">
      <c r="B1069" s="213">
        <v>45392</v>
      </c>
      <c r="C1069" s="214" t="s">
        <v>15</v>
      </c>
      <c r="D1069" s="226">
        <f t="shared" si="983"/>
        <v>316</v>
      </c>
      <c r="E1069" s="226">
        <v>219</v>
      </c>
      <c r="F1069" s="218">
        <v>97</v>
      </c>
      <c r="G1069" s="226">
        <f t="shared" si="984"/>
        <v>446</v>
      </c>
      <c r="H1069" s="226">
        <v>341</v>
      </c>
      <c r="I1069" s="219">
        <v>105</v>
      </c>
      <c r="J1069" s="219">
        <f>SUM($D$8,$D$10:$D1069)/(_xlfn.DAYS(B1069,"10-Jun-2020")+1)</f>
        <v>406.42255531763027</v>
      </c>
      <c r="K1069" s="232" t="s">
        <v>59</v>
      </c>
    </row>
    <row r="1070" spans="2:12">
      <c r="B1070" s="213">
        <v>45393</v>
      </c>
      <c r="C1070" s="214" t="s">
        <v>16</v>
      </c>
      <c r="D1070" s="226">
        <f>SUM(E1070:F1070)</f>
        <v>309</v>
      </c>
      <c r="E1070" s="226">
        <v>234</v>
      </c>
      <c r="F1070" s="218">
        <f>72+3</f>
        <v>75</v>
      </c>
      <c r="G1070" s="226">
        <f t="shared" ref="G1070" si="985">SUM(H1070:I1070)</f>
        <v>428</v>
      </c>
      <c r="H1070" s="226">
        <v>346</v>
      </c>
      <c r="I1070" s="219">
        <v>82</v>
      </c>
      <c r="J1070" s="219">
        <f>SUM($D$8,$D$10:$D1070)/(_xlfn.DAYS(B1070,"10-Jun-2020")+1)</f>
        <v>406.35306704707563</v>
      </c>
      <c r="K1070" s="232" t="s">
        <v>59</v>
      </c>
    </row>
    <row r="1071" spans="2:12">
      <c r="B1071" s="213">
        <v>45394</v>
      </c>
      <c r="C1071" s="214" t="s">
        <v>26</v>
      </c>
      <c r="D1071" s="226">
        <f t="shared" ref="D1071:D1073" si="986">SUM(E1071:F1071)</f>
        <v>281</v>
      </c>
      <c r="E1071" s="226">
        <v>213</v>
      </c>
      <c r="F1071" s="218">
        <v>68</v>
      </c>
      <c r="G1071" s="226">
        <f t="shared" ref="G1071:G1073" si="987">SUM(H1071:I1071)</f>
        <v>402</v>
      </c>
      <c r="H1071" s="226">
        <v>326</v>
      </c>
      <c r="I1071" s="219">
        <v>76</v>
      </c>
      <c r="J1071" s="219">
        <f>SUM($D$8,$D$10:$D1071)/(_xlfn.DAYS(B1071,"10-Jun-2020")+1)</f>
        <v>406.26372059871704</v>
      </c>
      <c r="K1071" s="232" t="s">
        <v>59</v>
      </c>
    </row>
    <row r="1072" spans="2:12">
      <c r="B1072" s="213">
        <v>45395</v>
      </c>
      <c r="C1072" s="214" t="s">
        <v>18</v>
      </c>
      <c r="D1072" s="226">
        <f t="shared" si="986"/>
        <v>151</v>
      </c>
      <c r="E1072" s="226">
        <v>94</v>
      </c>
      <c r="F1072" s="218">
        <v>57</v>
      </c>
      <c r="G1072" s="226">
        <f t="shared" si="987"/>
        <v>203</v>
      </c>
      <c r="H1072" s="226">
        <v>142</v>
      </c>
      <c r="I1072" s="219">
        <v>61</v>
      </c>
      <c r="J1072" s="219">
        <f>SUM($D$8,$D$10:$D1072)/(_xlfn.DAYS(B1072,"10-Jun-2020")+1)</f>
        <v>406.08190883190883</v>
      </c>
      <c r="K1072" s="232" t="s">
        <v>59</v>
      </c>
    </row>
    <row r="1073" spans="2:11">
      <c r="B1073" s="213">
        <v>45396</v>
      </c>
      <c r="C1073" s="214" t="s">
        <v>19</v>
      </c>
      <c r="D1073" s="226">
        <f t="shared" si="986"/>
        <v>115</v>
      </c>
      <c r="E1073" s="226">
        <v>65</v>
      </c>
      <c r="F1073" s="218">
        <v>50</v>
      </c>
      <c r="G1073" s="226">
        <f t="shared" si="987"/>
        <v>149</v>
      </c>
      <c r="H1073" s="226">
        <v>90</v>
      </c>
      <c r="I1073" s="219">
        <v>59</v>
      </c>
      <c r="J1073" s="219">
        <f>SUM($D$8,$D$10:$D1073)/(_xlfn.DAYS(B1073,"10-Jun-2020")+1)</f>
        <v>405.87473309608544</v>
      </c>
      <c r="K1073" s="232" t="s">
        <v>59</v>
      </c>
    </row>
    <row r="1074" spans="2:11" ht="27">
      <c r="B1074" s="213">
        <v>45397</v>
      </c>
      <c r="C1074" s="214" t="s">
        <v>28</v>
      </c>
      <c r="D1074" s="226">
        <f t="shared" ref="D1074" si="988">SUM(E1074:F1074)</f>
        <v>409</v>
      </c>
      <c r="E1074" s="226">
        <v>286</v>
      </c>
      <c r="F1074" s="218">
        <v>123</v>
      </c>
      <c r="G1074" s="226">
        <f t="shared" ref="G1074" si="989">SUM(H1074:I1074)</f>
        <v>593</v>
      </c>
      <c r="H1074" s="226">
        <v>457</v>
      </c>
      <c r="I1074" s="219">
        <v>136</v>
      </c>
      <c r="J1074" s="219">
        <f>SUM($D$8,$D$10:$D1074)/(_xlfn.DAYS(B1074,"10-Jun-2020")+1)</f>
        <v>405.87695590327172</v>
      </c>
      <c r="K1074" s="232" t="s">
        <v>471</v>
      </c>
    </row>
    <row r="1075" spans="2:11">
      <c r="B1075" s="213">
        <v>45398</v>
      </c>
      <c r="C1075" s="214" t="s">
        <v>29</v>
      </c>
      <c r="D1075" s="226">
        <f t="shared" ref="D1075" si="990">SUM(E1075:F1075)</f>
        <v>452</v>
      </c>
      <c r="E1075" s="226">
        <v>334</v>
      </c>
      <c r="F1075" s="218">
        <v>118</v>
      </c>
      <c r="G1075" s="226">
        <f t="shared" ref="G1075" si="991">SUM(H1075:I1075)</f>
        <v>569</v>
      </c>
      <c r="H1075" s="226">
        <v>428</v>
      </c>
      <c r="I1075" s="219">
        <v>141</v>
      </c>
      <c r="J1075" s="219">
        <f>SUM($D$8,$D$10:$D1075)/(_xlfn.DAYS(B1075,"10-Jun-2020")+1)</f>
        <v>405.90973702913999</v>
      </c>
    </row>
    <row r="1076" spans="2:11" ht="27">
      <c r="B1076" s="213">
        <v>45399</v>
      </c>
      <c r="C1076" s="214" t="s">
        <v>15</v>
      </c>
      <c r="D1076" s="226">
        <f t="shared" ref="D1076" si="992">SUM(E1076:F1076)</f>
        <v>481</v>
      </c>
      <c r="E1076" s="226">
        <v>346</v>
      </c>
      <c r="F1076" s="218">
        <v>135</v>
      </c>
      <c r="G1076" s="226">
        <f t="shared" ref="G1076" si="993">SUM(H1076:I1076)</f>
        <v>702</v>
      </c>
      <c r="H1076" s="226">
        <v>549</v>
      </c>
      <c r="I1076" s="219">
        <v>153</v>
      </c>
      <c r="J1076" s="219">
        <f>SUM($D$8,$D$10:$D1076)/(_xlfn.DAYS(B1076,"10-Jun-2020")+1)</f>
        <v>405.96306818181819</v>
      </c>
      <c r="K1076" s="237" t="s">
        <v>472</v>
      </c>
    </row>
    <row r="1077" spans="2:11">
      <c r="B1077" s="213">
        <v>45400</v>
      </c>
      <c r="C1077" s="214" t="s">
        <v>16</v>
      </c>
      <c r="D1077" s="226">
        <f t="shared" ref="D1077" si="994">SUM(E1077:F1077)</f>
        <v>439</v>
      </c>
      <c r="E1077" s="226">
        <v>336</v>
      </c>
      <c r="F1077" s="218">
        <v>103</v>
      </c>
      <c r="G1077" s="226">
        <f t="shared" ref="G1077" si="995">SUM(H1077:I1077)</f>
        <v>659</v>
      </c>
      <c r="H1077" s="226">
        <v>541</v>
      </c>
      <c r="I1077" s="219">
        <v>118</v>
      </c>
      <c r="J1077" s="219">
        <f>SUM($D$8,$D$10:$D1077)/(_xlfn.DAYS(B1077,"10-Jun-2020")+1)</f>
        <v>405.98651525904899</v>
      </c>
      <c r="K1077" s="238" t="s">
        <v>473</v>
      </c>
    </row>
    <row r="1078" spans="2:11">
      <c r="B1078" s="213">
        <v>45401</v>
      </c>
      <c r="C1078" s="214" t="s">
        <v>26</v>
      </c>
      <c r="D1078" s="226">
        <f t="shared" ref="D1078:D1080" si="996">SUM(E1078:F1078)</f>
        <v>364</v>
      </c>
      <c r="E1078" s="226">
        <v>272</v>
      </c>
      <c r="F1078" s="218">
        <v>92</v>
      </c>
      <c r="G1078" s="226">
        <f t="shared" ref="G1078:G1080" si="997">SUM(H1078:I1078)</f>
        <v>508</v>
      </c>
      <c r="H1078" s="226">
        <v>401</v>
      </c>
      <c r="I1078" s="219">
        <v>107</v>
      </c>
      <c r="J1078" s="219">
        <f>SUM($D$8,$D$10:$D1078)/(_xlfn.DAYS(B1078,"10-Jun-2020")+1)</f>
        <v>405.95673758865246</v>
      </c>
      <c r="K1078" s="238" t="s">
        <v>476</v>
      </c>
    </row>
    <row r="1079" spans="2:11">
      <c r="B1079" s="213">
        <v>45402</v>
      </c>
      <c r="C1079" s="214" t="s">
        <v>18</v>
      </c>
      <c r="D1079" s="226">
        <f t="shared" si="996"/>
        <v>138</v>
      </c>
      <c r="E1079" s="226">
        <v>88</v>
      </c>
      <c r="F1079" s="218">
        <v>50</v>
      </c>
      <c r="G1079" s="226">
        <f t="shared" si="997"/>
        <v>189</v>
      </c>
      <c r="H1079" s="226">
        <v>123</v>
      </c>
      <c r="I1079" s="219">
        <v>66</v>
      </c>
      <c r="J1079" s="219">
        <f>SUM($D$8,$D$10:$D1079)/(_xlfn.DAYS(B1079,"10-Jun-2020")+1)</f>
        <v>405.76683203401842</v>
      </c>
      <c r="K1079" s="238" t="s">
        <v>475</v>
      </c>
    </row>
    <row r="1080" spans="2:11" ht="27">
      <c r="B1080" s="213">
        <v>45403</v>
      </c>
      <c r="C1080" s="214" t="s">
        <v>19</v>
      </c>
      <c r="D1080" s="226">
        <f t="shared" si="996"/>
        <v>117</v>
      </c>
      <c r="E1080" s="226">
        <v>61</v>
      </c>
      <c r="F1080" s="218">
        <v>56</v>
      </c>
      <c r="G1080" s="226">
        <f t="shared" si="997"/>
        <v>194</v>
      </c>
      <c r="H1080" s="226">
        <v>96</v>
      </c>
      <c r="I1080" s="219">
        <v>98</v>
      </c>
      <c r="J1080" s="219">
        <f>SUM($D$8,$D$10:$D1080)/(_xlfn.DAYS(B1080,"10-Jun-2020")+1)</f>
        <v>405.56232294617564</v>
      </c>
      <c r="K1080" s="237" t="s">
        <v>474</v>
      </c>
    </row>
    <row r="1081" spans="2:11" ht="40.5">
      <c r="B1081" s="213">
        <v>45404</v>
      </c>
      <c r="C1081" s="214" t="s">
        <v>477</v>
      </c>
      <c r="D1081" s="226">
        <f t="shared" ref="D1081" si="998">SUM(E1081:F1081)</f>
        <v>381</v>
      </c>
      <c r="E1081" s="226">
        <v>314</v>
      </c>
      <c r="F1081" s="218">
        <v>67</v>
      </c>
      <c r="G1081" s="226">
        <f t="shared" ref="G1081" si="999">SUM(H1081:I1081)</f>
        <v>590</v>
      </c>
      <c r="H1081" s="226">
        <v>512</v>
      </c>
      <c r="I1081" s="219">
        <v>78</v>
      </c>
      <c r="J1081" s="219">
        <f>SUM($D$8,$D$10:$D1081)/(_xlfn.DAYS(B1081,"10-Jun-2020")+1)</f>
        <v>405.54493984430292</v>
      </c>
      <c r="K1081" s="239" t="s">
        <v>478</v>
      </c>
    </row>
    <row r="1082" spans="2:11">
      <c r="B1082" s="213">
        <v>45405</v>
      </c>
      <c r="C1082" s="214" t="s">
        <v>29</v>
      </c>
      <c r="D1082" s="226">
        <f>SUM(E1082:F1082)</f>
        <v>529</v>
      </c>
      <c r="E1082" s="226">
        <v>344</v>
      </c>
      <c r="F1082" s="218">
        <v>185</v>
      </c>
      <c r="G1082" s="226">
        <f t="shared" ref="G1082" si="1000">SUM(H1082:I1082)</f>
        <v>789</v>
      </c>
      <c r="H1082" s="226">
        <v>541</v>
      </c>
      <c r="I1082" s="219">
        <v>248</v>
      </c>
      <c r="J1082" s="219">
        <f>SUM($D$8,$D$10:$D1082)/(_xlfn.DAYS(B1082,"10-Jun-2020")+1)</f>
        <v>405.63224893917965</v>
      </c>
      <c r="K1082" s="238" t="s">
        <v>479</v>
      </c>
    </row>
    <row r="1083" spans="2:11">
      <c r="B1083" s="213">
        <v>45406</v>
      </c>
      <c r="C1083" s="214" t="s">
        <v>15</v>
      </c>
      <c r="D1083" s="226">
        <f t="shared" ref="D1083" si="1001">SUM(E1083:F1083)</f>
        <v>490</v>
      </c>
      <c r="E1083" s="226">
        <v>347</v>
      </c>
      <c r="F1083" s="218">
        <v>143</v>
      </c>
      <c r="G1083" s="226">
        <f t="shared" ref="G1083" si="1002">SUM(H1083:I1083)</f>
        <v>743</v>
      </c>
      <c r="H1083" s="226">
        <v>564</v>
      </c>
      <c r="I1083" s="219">
        <v>179</v>
      </c>
      <c r="J1083" s="219">
        <f>SUM($D$8,$D$10:$D1083)/(_xlfn.DAYS(B1083,"10-Jun-2020")+1)</f>
        <v>405.69187279151942</v>
      </c>
      <c r="K1083" s="238" t="s">
        <v>59</v>
      </c>
    </row>
    <row r="1084" spans="2:11">
      <c r="B1084" s="213">
        <v>45407</v>
      </c>
      <c r="C1084" s="214" t="s">
        <v>16</v>
      </c>
      <c r="D1084" s="226">
        <f t="shared" ref="D1084" si="1003">SUM(E1084:F1084)</f>
        <v>407</v>
      </c>
      <c r="E1084" s="226">
        <v>259</v>
      </c>
      <c r="F1084" s="218">
        <v>148</v>
      </c>
      <c r="G1084" s="226">
        <f t="shared" ref="G1084" si="1004">SUM(H1084:I1084)</f>
        <v>511</v>
      </c>
      <c r="H1084" s="226">
        <v>314</v>
      </c>
      <c r="I1084" s="219">
        <v>197</v>
      </c>
      <c r="J1084" s="219">
        <f>SUM($D$8,$D$10:$D1084)/(_xlfn.DAYS(B1084,"10-Jun-2020")+1)</f>
        <v>405.69279661016947</v>
      </c>
      <c r="K1084" s="240" t="s">
        <v>480</v>
      </c>
    </row>
    <row r="1085" spans="2:11">
      <c r="B1085" s="213">
        <v>45408</v>
      </c>
      <c r="C1085" s="214" t="s">
        <v>26</v>
      </c>
      <c r="D1085" s="226">
        <f t="shared" ref="D1085:D1087" si="1005">SUM(E1085:F1085)</f>
        <v>371</v>
      </c>
      <c r="E1085" s="226">
        <v>235</v>
      </c>
      <c r="F1085" s="218">
        <v>136</v>
      </c>
      <c r="G1085" s="226">
        <f t="shared" ref="G1085:G1087" si="1006">SUM(H1085:I1085)</f>
        <v>533</v>
      </c>
      <c r="H1085" s="226">
        <v>361</v>
      </c>
      <c r="I1085" s="219">
        <v>172</v>
      </c>
      <c r="J1085" s="219">
        <f>SUM($D$8,$D$10:$D1085)/(_xlfn.DAYS(B1085,"10-Jun-2020")+1)</f>
        <v>405.6683133380381</v>
      </c>
      <c r="K1085" s="238" t="s">
        <v>59</v>
      </c>
    </row>
    <row r="1086" spans="2:11">
      <c r="B1086" s="213">
        <v>45409</v>
      </c>
      <c r="C1086" s="214" t="s">
        <v>18</v>
      </c>
      <c r="D1086" s="226">
        <f t="shared" si="1005"/>
        <v>177</v>
      </c>
      <c r="E1086" s="226">
        <v>91</v>
      </c>
      <c r="F1086" s="218">
        <v>86</v>
      </c>
      <c r="G1086" s="226">
        <f t="shared" si="1006"/>
        <v>393</v>
      </c>
      <c r="H1086" s="226">
        <v>273</v>
      </c>
      <c r="I1086" s="219">
        <v>120</v>
      </c>
      <c r="J1086" s="219">
        <f>SUM($D$8,$D$10:$D1086)/(_xlfn.DAYS(B1086,"10-Jun-2020")+1)</f>
        <v>405.5070521861777</v>
      </c>
      <c r="K1086" s="238" t="s">
        <v>59</v>
      </c>
    </row>
    <row r="1087" spans="2:11">
      <c r="B1087" s="213">
        <v>45410</v>
      </c>
      <c r="C1087" s="214" t="s">
        <v>19</v>
      </c>
      <c r="D1087" s="226">
        <f t="shared" si="1005"/>
        <v>164</v>
      </c>
      <c r="E1087" s="226">
        <v>76</v>
      </c>
      <c r="F1087" s="218">
        <v>88</v>
      </c>
      <c r="G1087" s="226">
        <f t="shared" si="1006"/>
        <v>322</v>
      </c>
      <c r="H1087" s="226">
        <v>216</v>
      </c>
      <c r="I1087" s="219">
        <v>106</v>
      </c>
      <c r="J1087" s="219">
        <f>SUM($D$8,$D$10:$D1087)/(_xlfn.DAYS(B1087,"10-Jun-2020")+1)</f>
        <v>405.33685694150813</v>
      </c>
      <c r="K1087" s="238" t="s">
        <v>59</v>
      </c>
    </row>
    <row r="1088" spans="2:11">
      <c r="B1088" s="213">
        <v>45411</v>
      </c>
      <c r="C1088" s="214" t="s">
        <v>28</v>
      </c>
      <c r="D1088" s="226">
        <f t="shared" ref="D1088" si="1007">SUM(E1088:F1088)</f>
        <v>391</v>
      </c>
      <c r="E1088" s="226">
        <v>268</v>
      </c>
      <c r="F1088" s="218">
        <v>123</v>
      </c>
      <c r="G1088" s="226">
        <f t="shared" ref="G1088" si="1008">SUM(H1088:I1088)</f>
        <v>589</v>
      </c>
      <c r="H1088" s="226">
        <v>424</v>
      </c>
      <c r="I1088" s="219">
        <v>165</v>
      </c>
      <c r="J1088" s="219">
        <f>SUM($D$8,$D$10:$D1088)/(_xlfn.DAYS(B1088,"10-Jun-2020")+1)</f>
        <v>405.32676056338028</v>
      </c>
      <c r="K1088" s="240" t="s">
        <v>481</v>
      </c>
    </row>
    <row r="1089" spans="1:11">
      <c r="B1089" s="213">
        <v>45412</v>
      </c>
      <c r="C1089" s="214" t="s">
        <v>29</v>
      </c>
      <c r="D1089" s="226">
        <f t="shared" ref="D1089:D1090" si="1009">SUM(E1089:F1089)</f>
        <v>361</v>
      </c>
      <c r="E1089" s="226">
        <v>285</v>
      </c>
      <c r="F1089" s="218">
        <v>76</v>
      </c>
      <c r="G1089" s="226">
        <f t="shared" ref="G1089:G1090" si="1010">SUM(H1089:I1089)</f>
        <v>707</v>
      </c>
      <c r="H1089" s="226">
        <v>617</v>
      </c>
      <c r="I1089" s="219">
        <v>90</v>
      </c>
      <c r="J1089" s="219">
        <f>SUM($D$8,$D$10:$D1089)/(_xlfn.DAYS(B1089,"10-Jun-2020")+1)</f>
        <v>405.29556650246303</v>
      </c>
      <c r="K1089" s="238" t="s">
        <v>59</v>
      </c>
    </row>
    <row r="1090" spans="1:11">
      <c r="B1090" s="213">
        <v>45413</v>
      </c>
      <c r="C1090" s="214" t="s">
        <v>15</v>
      </c>
      <c r="D1090" s="226">
        <f t="shared" si="1009"/>
        <v>188</v>
      </c>
      <c r="E1090" s="226">
        <v>123</v>
      </c>
      <c r="F1090" s="218">
        <v>65</v>
      </c>
      <c r="G1090" s="226">
        <f t="shared" si="1010"/>
        <v>262</v>
      </c>
      <c r="H1090" s="226">
        <v>166</v>
      </c>
      <c r="I1090" s="219">
        <v>96</v>
      </c>
      <c r="J1090" s="219">
        <f>SUM($D$8,$D$10:$D1090)/(_xlfn.DAYS(B1090,"10-Jun-2020")+1)</f>
        <v>405.14275668073134</v>
      </c>
      <c r="K1090" s="238" t="s">
        <v>59</v>
      </c>
    </row>
    <row r="1091" spans="1:11">
      <c r="B1091" s="213">
        <v>45414</v>
      </c>
      <c r="C1091" s="214" t="s">
        <v>16</v>
      </c>
      <c r="D1091" s="226">
        <f t="shared" ref="D1091" si="1011">SUM(E1091:F1091)</f>
        <v>325</v>
      </c>
      <c r="E1091" s="226">
        <v>262</v>
      </c>
      <c r="F1091" s="218">
        <v>63</v>
      </c>
      <c r="G1091" s="226">
        <f t="shared" ref="G1091" si="1012">SUM(H1091:I1091)</f>
        <v>407</v>
      </c>
      <c r="H1091" s="226">
        <v>335</v>
      </c>
      <c r="I1091" s="219">
        <v>72</v>
      </c>
      <c r="J1091" s="219">
        <f>SUM($D$8,$D$10:$D1091)/(_xlfn.DAYS(B1091,"10-Jun-2020")+1)</f>
        <v>405.08643710470835</v>
      </c>
      <c r="K1091" s="238" t="s">
        <v>59</v>
      </c>
    </row>
    <row r="1092" spans="1:11">
      <c r="B1092" s="213">
        <v>45415</v>
      </c>
      <c r="C1092" s="214" t="s">
        <v>26</v>
      </c>
      <c r="D1092" s="226">
        <f t="shared" ref="D1092:D1095" si="1013">SUM(E1092:F1092)</f>
        <v>344</v>
      </c>
      <c r="E1092" s="226">
        <v>268</v>
      </c>
      <c r="F1092" s="218">
        <v>76</v>
      </c>
      <c r="G1092" s="226">
        <f t="shared" ref="G1092:G1095" si="1014">SUM(H1092:I1092)</f>
        <v>570</v>
      </c>
      <c r="H1092" s="226">
        <v>485</v>
      </c>
      <c r="I1092" s="219">
        <v>85</v>
      </c>
      <c r="J1092" s="219">
        <f>SUM($D$8,$D$10:$D1092)/(_xlfn.DAYS(B1092,"10-Jun-2020")+1)</f>
        <v>405.04353932584269</v>
      </c>
      <c r="K1092" s="240" t="s">
        <v>482</v>
      </c>
    </row>
    <row r="1093" spans="1:11">
      <c r="B1093" s="213">
        <v>45416</v>
      </c>
      <c r="C1093" s="214" t="s">
        <v>18</v>
      </c>
      <c r="D1093" s="226">
        <f t="shared" si="1013"/>
        <v>131</v>
      </c>
      <c r="E1093" s="226">
        <v>86</v>
      </c>
      <c r="F1093" s="218">
        <v>45</v>
      </c>
      <c r="G1093" s="226">
        <f t="shared" si="1014"/>
        <v>150</v>
      </c>
      <c r="H1093" s="226">
        <v>99</v>
      </c>
      <c r="I1093" s="219">
        <v>51</v>
      </c>
      <c r="J1093" s="219">
        <f>SUM($D$8,$D$10:$D1093)/(_xlfn.DAYS(B1093,"10-Jun-2020")+1)</f>
        <v>404.85122807017547</v>
      </c>
      <c r="K1093" s="238" t="s">
        <v>59</v>
      </c>
    </row>
    <row r="1094" spans="1:11">
      <c r="B1094" s="213">
        <v>45417</v>
      </c>
      <c r="C1094" s="214" t="s">
        <v>19</v>
      </c>
      <c r="D1094" s="226">
        <f t="shared" si="1013"/>
        <v>93</v>
      </c>
      <c r="E1094" s="226">
        <v>60</v>
      </c>
      <c r="F1094" s="218">
        <v>33</v>
      </c>
      <c r="G1094" s="226">
        <f t="shared" si="1014"/>
        <v>121</v>
      </c>
      <c r="H1094" s="226">
        <v>69</v>
      </c>
      <c r="I1094" s="219">
        <v>52</v>
      </c>
      <c r="J1094" s="219">
        <f>SUM($D$8,$D$10:$D1094)/(_xlfn.DAYS(B1094,"10-Jun-2020")+1)</f>
        <v>404.63253856942498</v>
      </c>
      <c r="K1094" s="238" t="s">
        <v>59</v>
      </c>
    </row>
    <row r="1095" spans="1:11">
      <c r="B1095" s="213">
        <v>45418</v>
      </c>
      <c r="C1095" s="214" t="s">
        <v>28</v>
      </c>
      <c r="D1095" s="226">
        <f t="shared" si="1013"/>
        <v>254</v>
      </c>
      <c r="E1095" s="226">
        <v>219</v>
      </c>
      <c r="F1095" s="218">
        <v>35</v>
      </c>
      <c r="G1095" s="226">
        <f t="shared" si="1014"/>
        <v>395</v>
      </c>
      <c r="H1095" s="226">
        <v>349</v>
      </c>
      <c r="I1095" s="219">
        <v>46</v>
      </c>
      <c r="J1095" s="219">
        <f>SUM($D$8,$D$10:$D1095)/(_xlfn.DAYS(B1095,"10-Jun-2020")+1)</f>
        <v>404.52697967764539</v>
      </c>
      <c r="K1095" s="238" t="s">
        <v>59</v>
      </c>
    </row>
    <row r="1096" spans="1:11">
      <c r="B1096" s="213">
        <v>45419</v>
      </c>
      <c r="C1096" s="214" t="s">
        <v>29</v>
      </c>
      <c r="D1096" s="226">
        <f t="shared" ref="D1096" si="1015">SUM(E1096:F1096)</f>
        <v>366</v>
      </c>
      <c r="E1096" s="226">
        <v>314</v>
      </c>
      <c r="F1096" s="218">
        <v>52</v>
      </c>
      <c r="G1096" s="226">
        <f t="shared" ref="G1096" si="1016">SUM(H1096:I1096)</f>
        <v>609</v>
      </c>
      <c r="H1096" s="226">
        <v>548</v>
      </c>
      <c r="I1096" s="219">
        <v>61</v>
      </c>
      <c r="J1096" s="219">
        <f>SUM($D$8,$D$10:$D1096)/(_xlfn.DAYS(B1096,"10-Jun-2020")+1)</f>
        <v>404.5</v>
      </c>
      <c r="K1096" s="238" t="s">
        <v>59</v>
      </c>
    </row>
    <row r="1097" spans="1:11">
      <c r="B1097" s="213">
        <v>45420</v>
      </c>
      <c r="C1097" s="214" t="s">
        <v>15</v>
      </c>
      <c r="D1097" s="226">
        <f t="shared" ref="D1097" si="1017">SUM(E1097:F1097)</f>
        <v>276</v>
      </c>
      <c r="E1097" s="226">
        <v>220</v>
      </c>
      <c r="F1097" s="218">
        <v>56</v>
      </c>
      <c r="G1097" s="226">
        <f t="shared" ref="G1097" si="1018">SUM(H1097:I1097)</f>
        <v>434</v>
      </c>
      <c r="H1097" s="226">
        <v>368</v>
      </c>
      <c r="I1097" s="219">
        <v>66</v>
      </c>
      <c r="J1097" s="219">
        <f>SUM($D$8,$D$10:$D1097)/(_xlfn.DAYS(B1097,"10-Jun-2020")+1)</f>
        <v>404.41007697690691</v>
      </c>
      <c r="K1097" s="238" t="s">
        <v>59</v>
      </c>
    </row>
    <row r="1098" spans="1:11">
      <c r="B1098" s="141">
        <v>45421</v>
      </c>
      <c r="C1098" s="220" t="s">
        <v>16</v>
      </c>
      <c r="D1098" s="221">
        <f t="shared" ref="D1098" si="1019">SUM(E1098:F1098)</f>
        <v>346</v>
      </c>
      <c r="E1098" s="221">
        <v>271</v>
      </c>
      <c r="F1098" s="222">
        <v>75</v>
      </c>
      <c r="G1098" s="221">
        <f t="shared" ref="G1098" si="1020">SUM(H1098:I1098)</f>
        <v>550</v>
      </c>
      <c r="H1098" s="221">
        <v>451</v>
      </c>
      <c r="I1098" s="223">
        <v>99</v>
      </c>
      <c r="J1098" s="223">
        <f>SUM($D$8,$D$10:$D1098)/(_xlfn.DAYS(B1098,"10-Jun-2020")+1)</f>
        <v>404.3692307692308</v>
      </c>
      <c r="K1098" s="238" t="s">
        <v>59</v>
      </c>
    </row>
    <row r="1099" spans="1:11">
      <c r="B1099" s="213">
        <v>45422</v>
      </c>
      <c r="C1099" s="214" t="s">
        <v>26</v>
      </c>
      <c r="D1099" s="226">
        <f t="shared" ref="D1099:D1101" si="1021">SUM(E1099:F1099)</f>
        <v>333</v>
      </c>
      <c r="E1099" s="226">
        <v>261</v>
      </c>
      <c r="F1099" s="218">
        <v>72</v>
      </c>
      <c r="G1099" s="226">
        <f t="shared" ref="G1099:G1101" si="1022">SUM(H1099:I1099)</f>
        <v>516</v>
      </c>
      <c r="H1099" s="226">
        <v>441</v>
      </c>
      <c r="I1099" s="219">
        <v>75</v>
      </c>
      <c r="J1099" s="219">
        <f>SUM($D$8,$D$10:$D1099)/(_xlfn.DAYS(B1099,"10-Jun-2020")+1)</f>
        <v>404.31935709294197</v>
      </c>
      <c r="K1099" s="241" t="s">
        <v>483</v>
      </c>
    </row>
    <row r="1100" spans="1:11">
      <c r="B1100" s="213">
        <v>45423</v>
      </c>
      <c r="C1100" s="214" t="s">
        <v>18</v>
      </c>
      <c r="D1100" s="226">
        <f t="shared" si="1021"/>
        <v>139</v>
      </c>
      <c r="E1100" s="226">
        <v>81</v>
      </c>
      <c r="F1100" s="218">
        <v>58</v>
      </c>
      <c r="G1100" s="226">
        <f t="shared" si="1022"/>
        <v>174</v>
      </c>
      <c r="H1100" s="226">
        <v>104</v>
      </c>
      <c r="I1100" s="219">
        <v>70</v>
      </c>
      <c r="J1100" s="219">
        <f>SUM($D$8,$D$10:$D1100)/(_xlfn.DAYS(B1100,"10-Jun-2020")+1)</f>
        <v>404.13407821229049</v>
      </c>
      <c r="K1100" s="238" t="s">
        <v>59</v>
      </c>
    </row>
    <row r="1101" spans="1:11">
      <c r="B1101" s="213">
        <v>45424</v>
      </c>
      <c r="C1101" s="214" t="s">
        <v>19</v>
      </c>
      <c r="D1101" s="226">
        <f t="shared" si="1021"/>
        <v>127</v>
      </c>
      <c r="E1101" s="226">
        <v>79</v>
      </c>
      <c r="F1101" s="218">
        <v>48</v>
      </c>
      <c r="G1101" s="226">
        <f t="shared" si="1022"/>
        <v>163</v>
      </c>
      <c r="H1101" s="226">
        <v>98</v>
      </c>
      <c r="I1101" s="219">
        <v>65</v>
      </c>
      <c r="J1101" s="219">
        <f>SUM($D$8,$D$10:$D1101)/(_xlfn.DAYS(B1101,"10-Jun-2020")+1)</f>
        <v>403.94068387997208</v>
      </c>
      <c r="K1101" s="238" t="s">
        <v>59</v>
      </c>
    </row>
    <row r="1102" spans="1:11">
      <c r="B1102" s="213">
        <v>45425</v>
      </c>
      <c r="C1102" s="214" t="s">
        <v>28</v>
      </c>
      <c r="D1102" s="226">
        <f t="shared" ref="D1102" si="1023">SUM(E1102:F1102)</f>
        <v>351</v>
      </c>
      <c r="E1102" s="226">
        <v>290</v>
      </c>
      <c r="F1102" s="218">
        <v>61</v>
      </c>
      <c r="G1102" s="226">
        <f t="shared" ref="G1102" si="1024">SUM(H1102:I1102)</f>
        <v>519</v>
      </c>
      <c r="H1102" s="226">
        <v>445</v>
      </c>
      <c r="I1102" s="219">
        <v>74</v>
      </c>
      <c r="J1102" s="219">
        <f>SUM($D$8,$D$10:$D1102)/(_xlfn.DAYS(B1102,"10-Jun-2020")+1)</f>
        <v>403.90376569037659</v>
      </c>
      <c r="K1102" s="238" t="s">
        <v>59</v>
      </c>
    </row>
    <row r="1103" spans="1:11">
      <c r="B1103" s="213">
        <v>45426</v>
      </c>
      <c r="C1103" s="214" t="s">
        <v>29</v>
      </c>
      <c r="D1103" s="226">
        <f t="shared" ref="D1103:D1104" si="1025">SUM(E1103:F1103)</f>
        <v>318</v>
      </c>
      <c r="E1103" s="226">
        <v>254</v>
      </c>
      <c r="F1103" s="218">
        <v>64</v>
      </c>
      <c r="G1103" s="226">
        <f t="shared" ref="G1103:G1104" si="1026">SUM(H1103:I1103)</f>
        <v>592</v>
      </c>
      <c r="H1103" s="226">
        <v>511</v>
      </c>
      <c r="I1103" s="219">
        <v>81</v>
      </c>
      <c r="J1103" s="219">
        <f>SUM($D$8,$D$10:$D1103)/(_xlfn.DAYS(B1103,"10-Jun-2020")+1)</f>
        <v>403.84390243902442</v>
      </c>
      <c r="K1103" s="238" t="s">
        <v>59</v>
      </c>
    </row>
    <row r="1104" spans="1:11">
      <c r="A1104" t="s">
        <v>484</v>
      </c>
      <c r="B1104" s="213">
        <v>45427</v>
      </c>
      <c r="C1104" s="214" t="s">
        <v>15</v>
      </c>
      <c r="D1104" s="226">
        <f t="shared" si="1025"/>
        <v>275</v>
      </c>
      <c r="E1104" s="226">
        <v>221</v>
      </c>
      <c r="F1104" s="218">
        <v>54</v>
      </c>
      <c r="G1104" s="226">
        <f t="shared" si="1026"/>
        <v>368</v>
      </c>
      <c r="H1104" s="226">
        <v>286</v>
      </c>
      <c r="I1104" s="219">
        <v>82</v>
      </c>
      <c r="J1104" s="219">
        <f>SUM($D$8,$D$10:$D1104)/(_xlfn.DAYS(B1104,"10-Jun-2020")+1)</f>
        <v>403.75417827298048</v>
      </c>
      <c r="K1104" s="238" t="s">
        <v>59</v>
      </c>
    </row>
    <row r="1105" spans="2:11">
      <c r="B1105" s="213">
        <v>45428</v>
      </c>
      <c r="C1105" s="214" t="s">
        <v>16</v>
      </c>
      <c r="D1105" s="226">
        <f t="shared" ref="D1105" si="1027">SUM(E1105:F1105)</f>
        <v>351</v>
      </c>
      <c r="E1105" s="226">
        <v>305</v>
      </c>
      <c r="F1105" s="218">
        <v>46</v>
      </c>
      <c r="G1105" s="226">
        <f t="shared" ref="G1105" si="1028">SUM(H1105:I1105)</f>
        <v>476</v>
      </c>
      <c r="H1105" s="226">
        <v>416</v>
      </c>
      <c r="I1105" s="219">
        <v>60</v>
      </c>
      <c r="J1105" s="219">
        <f>SUM($D$8,$D$10:$D1105)/(_xlfn.DAYS(B1105,"10-Jun-2020")+1)</f>
        <v>403.71746694502434</v>
      </c>
      <c r="K1105" s="238" t="s">
        <v>59</v>
      </c>
    </row>
    <row r="1106" spans="2:11">
      <c r="B1106" s="213">
        <v>45429</v>
      </c>
      <c r="C1106" s="214" t="s">
        <v>26</v>
      </c>
      <c r="D1106" s="226">
        <f t="shared" ref="D1106:D1108" si="1029">SUM(E1106:F1106)</f>
        <v>294</v>
      </c>
      <c r="E1106" s="226">
        <v>240</v>
      </c>
      <c r="F1106" s="218">
        <v>54</v>
      </c>
      <c r="G1106" s="226">
        <f t="shared" ref="G1106:G1108" si="1030">SUM(H1106:I1106)</f>
        <v>431</v>
      </c>
      <c r="H1106" s="226">
        <v>371</v>
      </c>
      <c r="I1106" s="219">
        <v>60</v>
      </c>
      <c r="J1106" s="219">
        <f>SUM($D$8,$D$10:$D1106)/(_xlfn.DAYS(B1106,"10-Jun-2020")+1)</f>
        <v>403.6411682892907</v>
      </c>
      <c r="K1106" s="238" t="s">
        <v>59</v>
      </c>
    </row>
    <row r="1107" spans="2:11">
      <c r="B1107" s="213">
        <v>45430</v>
      </c>
      <c r="C1107" s="214" t="s">
        <v>18</v>
      </c>
      <c r="D1107" s="226">
        <f t="shared" si="1029"/>
        <v>123</v>
      </c>
      <c r="E1107" s="226">
        <v>81</v>
      </c>
      <c r="F1107" s="218">
        <v>42</v>
      </c>
      <c r="G1107" s="226">
        <f t="shared" si="1030"/>
        <v>173</v>
      </c>
      <c r="H1107" s="226">
        <v>110</v>
      </c>
      <c r="I1107" s="219">
        <v>63</v>
      </c>
      <c r="J1107" s="219">
        <f>SUM($D$8,$D$10:$D1107)/(_xlfn.DAYS(B1107,"10-Jun-2020")+1)</f>
        <v>403.44614315496875</v>
      </c>
      <c r="K1107" s="238" t="s">
        <v>59</v>
      </c>
    </row>
    <row r="1108" spans="2:11">
      <c r="B1108" s="213">
        <v>45431</v>
      </c>
      <c r="C1108" s="214" t="s">
        <v>19</v>
      </c>
      <c r="D1108" s="226">
        <f t="shared" si="1029"/>
        <v>115</v>
      </c>
      <c r="E1108" s="226">
        <v>69</v>
      </c>
      <c r="F1108" s="218">
        <v>46</v>
      </c>
      <c r="G1108" s="226">
        <f t="shared" si="1030"/>
        <v>165</v>
      </c>
      <c r="H1108" s="226">
        <v>99</v>
      </c>
      <c r="I1108" s="219">
        <v>66</v>
      </c>
      <c r="J1108" s="219">
        <f>SUM($D$8,$D$10:$D1108)/(_xlfn.DAYS(B1108,"10-Jun-2020")+1)</f>
        <v>403.24583333333334</v>
      </c>
      <c r="K1108" s="238" t="s">
        <v>59</v>
      </c>
    </row>
    <row r="1109" spans="2:11">
      <c r="B1109" s="213">
        <v>45432</v>
      </c>
      <c r="C1109" s="214" t="s">
        <v>28</v>
      </c>
      <c r="D1109" s="226">
        <f t="shared" ref="D1109" si="1031">SUM(E1109:F1109)</f>
        <v>267</v>
      </c>
      <c r="E1109" s="226">
        <v>226</v>
      </c>
      <c r="F1109" s="218">
        <v>41</v>
      </c>
      <c r="G1109" s="226">
        <f t="shared" ref="G1109" si="1032">SUM(H1109:I1109)</f>
        <v>336</v>
      </c>
      <c r="H1109" s="226">
        <v>284</v>
      </c>
      <c r="I1109" s="219">
        <v>52</v>
      </c>
      <c r="J1109" s="219">
        <f>SUM($D$8,$D$10:$D1109)/(_xlfn.DAYS(B1109,"10-Jun-2020")+1)</f>
        <v>403.15128383067315</v>
      </c>
      <c r="K1109" s="238" t="s">
        <v>59</v>
      </c>
    </row>
    <row r="1110" spans="2:11">
      <c r="B1110" s="213">
        <v>45433</v>
      </c>
      <c r="C1110" s="214" t="s">
        <v>29</v>
      </c>
      <c r="D1110" s="226">
        <f t="shared" ref="D1110" si="1033">SUM(E1110:F1110)</f>
        <v>313</v>
      </c>
      <c r="E1110" s="226">
        <v>264</v>
      </c>
      <c r="F1110" s="218">
        <v>49</v>
      </c>
      <c r="G1110" s="226">
        <f t="shared" ref="G1110" si="1034">SUM(H1110:I1110)</f>
        <v>479</v>
      </c>
      <c r="H1110" s="226">
        <v>423</v>
      </c>
      <c r="I1110" s="219">
        <v>56</v>
      </c>
      <c r="J1110" s="219">
        <f>SUM($D$8,$D$10:$D1110)/(_xlfn.DAYS(B1110,"10-Jun-2020")+1)</f>
        <v>403.08876560332874</v>
      </c>
      <c r="K1110" s="241" t="s">
        <v>485</v>
      </c>
    </row>
    <row r="1111" spans="2:11">
      <c r="B1111" s="213">
        <v>45434</v>
      </c>
      <c r="C1111" s="214" t="s">
        <v>15</v>
      </c>
      <c r="D1111" s="226">
        <f t="shared" ref="D1111" si="1035">SUM(E1111:F1111)</f>
        <v>270</v>
      </c>
      <c r="E1111" s="226">
        <v>220</v>
      </c>
      <c r="F1111" s="218">
        <v>50</v>
      </c>
      <c r="G1111" s="226">
        <f t="shared" ref="G1111" si="1036">SUM(H1111:I1111)</f>
        <v>455</v>
      </c>
      <c r="H1111" s="226">
        <v>390</v>
      </c>
      <c r="I1111" s="219">
        <v>65</v>
      </c>
      <c r="J1111" s="219">
        <f>SUM($D$8,$D$10:$D1111)/(_xlfn.DAYS(B1111,"10-Jun-2020")+1)</f>
        <v>402.99653499653499</v>
      </c>
      <c r="K1111" s="238" t="s">
        <v>59</v>
      </c>
    </row>
    <row r="1112" spans="2:11">
      <c r="B1112" s="213">
        <v>45435</v>
      </c>
      <c r="C1112" s="214" t="s">
        <v>16</v>
      </c>
      <c r="D1112" s="226">
        <f t="shared" ref="D1112" si="1037">SUM(E1112:F1112)</f>
        <v>670</v>
      </c>
      <c r="E1112" s="226">
        <v>248</v>
      </c>
      <c r="F1112" s="218">
        <v>422</v>
      </c>
      <c r="G1112" s="226">
        <f t="shared" ref="G1112" si="1038">SUM(H1112:I1112)</f>
        <v>818</v>
      </c>
      <c r="H1112" s="226">
        <v>330</v>
      </c>
      <c r="I1112" s="219">
        <v>488</v>
      </c>
      <c r="J1112" s="219">
        <f>SUM($D$8,$D$10:$D1112)/(_xlfn.DAYS(B1112,"10-Jun-2020")+1)</f>
        <v>403.18144044321332</v>
      </c>
      <c r="K1112" s="238" t="s">
        <v>59</v>
      </c>
    </row>
    <row r="1113" spans="2:11">
      <c r="B1113" s="213">
        <v>45436</v>
      </c>
      <c r="C1113" s="214" t="s">
        <v>26</v>
      </c>
      <c r="D1113" s="226">
        <f t="shared" ref="D1113:D1115" si="1039">SUM(E1113:F1113)</f>
        <v>735</v>
      </c>
      <c r="E1113" s="226">
        <v>239</v>
      </c>
      <c r="F1113" s="218">
        <v>496</v>
      </c>
      <c r="G1113" s="226">
        <f t="shared" ref="G1113:G1115" si="1040">SUM(H1113:I1113)</f>
        <v>977</v>
      </c>
      <c r="H1113" s="226">
        <v>372</v>
      </c>
      <c r="I1113" s="219">
        <v>605</v>
      </c>
      <c r="J1113" s="219">
        <f>SUM($D$8,$D$10:$D1113)/(_xlfn.DAYS(B1113,"10-Jun-2020")+1)</f>
        <v>403.41107266435984</v>
      </c>
      <c r="K1113" s="238" t="s">
        <v>59</v>
      </c>
    </row>
    <row r="1114" spans="2:11">
      <c r="B1114" s="213">
        <v>45437</v>
      </c>
      <c r="C1114" s="214" t="s">
        <v>18</v>
      </c>
      <c r="D1114" s="226">
        <f t="shared" si="1039"/>
        <v>632</v>
      </c>
      <c r="E1114" s="226">
        <v>92</v>
      </c>
      <c r="F1114" s="218">
        <v>540</v>
      </c>
      <c r="G1114" s="226">
        <f t="shared" si="1040"/>
        <v>771</v>
      </c>
      <c r="H1114" s="226">
        <v>101</v>
      </c>
      <c r="I1114" s="219">
        <v>670</v>
      </c>
      <c r="J1114" s="219">
        <f>SUM($D$8,$D$10:$D1114)/(_xlfn.DAYS(B1114,"10-Jun-2020")+1)</f>
        <v>403.5691562932227</v>
      </c>
      <c r="K1114" s="238" t="s">
        <v>59</v>
      </c>
    </row>
    <row r="1115" spans="2:11">
      <c r="B1115" s="213">
        <v>45438</v>
      </c>
      <c r="C1115" s="214" t="s">
        <v>19</v>
      </c>
      <c r="D1115" s="226">
        <f t="shared" si="1039"/>
        <v>539</v>
      </c>
      <c r="E1115" s="226">
        <v>49</v>
      </c>
      <c r="F1115" s="218">
        <v>490</v>
      </c>
      <c r="G1115" s="226">
        <f t="shared" si="1040"/>
        <v>606</v>
      </c>
      <c r="H1115" s="226">
        <v>58</v>
      </c>
      <c r="I1115" s="219">
        <v>548</v>
      </c>
      <c r="J1115" s="219">
        <f>SUM($D$8,$D$10:$D1115)/(_xlfn.DAYS(B1115,"10-Jun-2020")+1)</f>
        <v>403.66275051831377</v>
      </c>
      <c r="K1115" s="238" t="s">
        <v>59</v>
      </c>
    </row>
    <row r="1116" spans="2:11">
      <c r="B1116" s="213">
        <v>45439</v>
      </c>
      <c r="C1116" s="214" t="s">
        <v>28</v>
      </c>
      <c r="D1116" s="226">
        <f t="shared" ref="D1116" si="1041">SUM(E1116:F1116)</f>
        <v>696</v>
      </c>
      <c r="E1116" s="226">
        <v>217</v>
      </c>
      <c r="F1116" s="218">
        <v>479</v>
      </c>
      <c r="G1116" s="226">
        <f t="shared" ref="G1116" si="1042">SUM(H1116:I1116)</f>
        <v>907</v>
      </c>
      <c r="H1116" s="226">
        <v>363</v>
      </c>
      <c r="I1116" s="219">
        <v>544</v>
      </c>
      <c r="J1116" s="219">
        <f>SUM($D$8,$D$10:$D1116)/(_xlfn.DAYS(B1116,"10-Jun-2020")+1)</f>
        <v>403.86464088397793</v>
      </c>
      <c r="K1116" s="242" t="s">
        <v>486</v>
      </c>
    </row>
    <row r="1117" spans="2:11">
      <c r="B1117" s="213">
        <v>45440</v>
      </c>
      <c r="C1117" s="214" t="s">
        <v>29</v>
      </c>
      <c r="D1117" s="226">
        <f t="shared" ref="D1117" si="1043">SUM(E1117:F1117)</f>
        <v>713</v>
      </c>
      <c r="E1117" s="226">
        <v>231</v>
      </c>
      <c r="F1117" s="218">
        <v>482</v>
      </c>
      <c r="G1117" s="226">
        <f t="shared" ref="G1117" si="1044">SUM(H1117:I1117)</f>
        <v>998</v>
      </c>
      <c r="H1117" s="226">
        <v>364</v>
      </c>
      <c r="I1117" s="219">
        <v>634</v>
      </c>
      <c r="J1117" s="219">
        <f>SUM($D$8,$D$10:$D1117)/(_xlfn.DAYS(B1117,"10-Jun-2020")+1)</f>
        <v>404.07798481711524</v>
      </c>
      <c r="K1117" s="238" t="s">
        <v>59</v>
      </c>
    </row>
    <row r="1118" spans="2:11">
      <c r="B1118" s="213">
        <v>45441</v>
      </c>
      <c r="C1118" s="214" t="s">
        <v>15</v>
      </c>
      <c r="D1118" s="226">
        <f t="shared" ref="D1118" si="1045">SUM(E1118:F1118)</f>
        <v>754</v>
      </c>
      <c r="E1118" s="226">
        <v>281</v>
      </c>
      <c r="F1118" s="218">
        <v>473</v>
      </c>
      <c r="G1118" s="226">
        <f t="shared" ref="G1118" si="1046">SUM(H1118:I1118)</f>
        <v>919</v>
      </c>
      <c r="H1118" s="226">
        <v>379</v>
      </c>
      <c r="I1118" s="219">
        <v>540</v>
      </c>
      <c r="J1118" s="219">
        <f>SUM($D$8,$D$10:$D1118)/(_xlfn.DAYS(B1118,"10-Jun-2020")+1)</f>
        <v>404.31931034482761</v>
      </c>
      <c r="K1118" s="238" t="s">
        <v>59</v>
      </c>
    </row>
    <row r="1119" spans="2:11">
      <c r="B1119" s="213">
        <v>45442</v>
      </c>
      <c r="C1119" s="214" t="s">
        <v>16</v>
      </c>
      <c r="D1119" s="226">
        <f t="shared" ref="D1119" si="1047">SUM(E1119:F1119)</f>
        <v>682</v>
      </c>
      <c r="E1119" s="226">
        <v>231</v>
      </c>
      <c r="F1119" s="218">
        <v>451</v>
      </c>
      <c r="G1119" s="226">
        <f t="shared" ref="G1119" si="1048">SUM(H1119:I1119)</f>
        <v>840</v>
      </c>
      <c r="H1119" s="226">
        <v>312</v>
      </c>
      <c r="I1119" s="219">
        <v>528</v>
      </c>
      <c r="J1119" s="219">
        <f>SUM($D$8,$D$10:$D1119)/(_xlfn.DAYS(B1119,"10-Jun-2020")+1)</f>
        <v>404.51068228807719</v>
      </c>
      <c r="K1119" s="238" t="s">
        <v>59</v>
      </c>
    </row>
    <row r="1120" spans="2:11">
      <c r="B1120" s="213">
        <v>45443</v>
      </c>
      <c r="C1120" s="214" t="s">
        <v>26</v>
      </c>
      <c r="D1120" s="226">
        <f t="shared" ref="D1120:D1122" si="1049">SUM(E1120:F1120)</f>
        <v>386</v>
      </c>
      <c r="E1120" s="226">
        <v>248</v>
      </c>
      <c r="F1120" s="218">
        <v>138</v>
      </c>
      <c r="G1120" s="226">
        <f t="shared" ref="G1120:G1122" si="1050">SUM(H1120:I1120)</f>
        <v>607</v>
      </c>
      <c r="H1120" s="226">
        <v>451</v>
      </c>
      <c r="I1120" s="219">
        <v>156</v>
      </c>
      <c r="J1120" s="219">
        <f>SUM($D$8,$D$10:$D1120)/(_xlfn.DAYS(B1120,"10-Jun-2020")+1)</f>
        <v>404.49793388429754</v>
      </c>
      <c r="K1120" s="238" t="s">
        <v>59</v>
      </c>
    </row>
    <row r="1121" spans="2:11">
      <c r="B1121" s="213">
        <v>45444</v>
      </c>
      <c r="C1121" s="214" t="s">
        <v>18</v>
      </c>
      <c r="D1121" s="226">
        <f t="shared" si="1049"/>
        <v>203</v>
      </c>
      <c r="E1121" s="226">
        <v>68</v>
      </c>
      <c r="F1121" s="218">
        <v>135</v>
      </c>
      <c r="G1121" s="226">
        <f t="shared" si="1050"/>
        <v>237</v>
      </c>
      <c r="H1121" s="226">
        <v>82</v>
      </c>
      <c r="I1121" s="219">
        <v>155</v>
      </c>
      <c r="J1121" s="219">
        <f>SUM($D$8,$D$10:$D1121)/(_xlfn.DAYS(B1121,"10-Jun-2020")+1)</f>
        <v>404.35925671025467</v>
      </c>
      <c r="K1121" s="238" t="s">
        <v>59</v>
      </c>
    </row>
    <row r="1122" spans="2:11">
      <c r="B1122" s="213">
        <v>45445</v>
      </c>
      <c r="C1122" s="214" t="s">
        <v>19</v>
      </c>
      <c r="D1122" s="226">
        <f t="shared" si="1049"/>
        <v>153</v>
      </c>
      <c r="E1122" s="226">
        <v>41</v>
      </c>
      <c r="F1122" s="218">
        <v>112</v>
      </c>
      <c r="G1122" s="226">
        <f t="shared" si="1050"/>
        <v>212</v>
      </c>
      <c r="H1122" s="226">
        <v>95</v>
      </c>
      <c r="I1122" s="219">
        <v>117</v>
      </c>
      <c r="J1122" s="219">
        <f>SUM($D$8,$D$10:$D1122)/(_xlfn.DAYS(B1122,"10-Jun-2020")+1)</f>
        <v>404.18638239339754</v>
      </c>
      <c r="K1122" s="238" t="s">
        <v>59</v>
      </c>
    </row>
    <row r="1123" spans="2:11">
      <c r="B1123" s="213">
        <v>45446</v>
      </c>
      <c r="C1123" s="214" t="s">
        <v>28</v>
      </c>
      <c r="D1123" s="226">
        <f t="shared" ref="D1123" si="1051">SUM(E1123:F1123)</f>
        <v>311</v>
      </c>
      <c r="E1123" s="226">
        <v>209</v>
      </c>
      <c r="F1123" s="218">
        <v>102</v>
      </c>
      <c r="G1123" s="226">
        <f t="shared" ref="G1123" si="1052">SUM(H1123:I1123)</f>
        <v>383</v>
      </c>
      <c r="H1123" s="226">
        <v>267</v>
      </c>
      <c r="I1123" s="219">
        <v>116</v>
      </c>
      <c r="J1123" s="219">
        <f>SUM($D$8,$D$10:$D1123)/(_xlfn.DAYS(B1123,"10-Jun-2020")+1)</f>
        <v>404.12233676975944</v>
      </c>
      <c r="K1123" s="238" t="s">
        <v>59</v>
      </c>
    </row>
    <row r="1124" spans="2:11">
      <c r="B1124" s="213">
        <v>45447</v>
      </c>
      <c r="C1124" s="214" t="s">
        <v>29</v>
      </c>
      <c r="D1124" s="226">
        <f t="shared" ref="D1124" si="1053">SUM(E1124:F1124)</f>
        <v>320</v>
      </c>
      <c r="E1124" s="226">
        <v>220</v>
      </c>
      <c r="F1124" s="218">
        <v>100</v>
      </c>
      <c r="G1124" s="226">
        <f t="shared" ref="G1124" si="1054">SUM(H1124:I1124)</f>
        <v>402</v>
      </c>
      <c r="H1124" s="226">
        <v>294</v>
      </c>
      <c r="I1124" s="219">
        <v>108</v>
      </c>
      <c r="J1124" s="219">
        <f>SUM($D$8,$D$10:$D1124)/(_xlfn.DAYS(B1124,"10-Jun-2020")+1)</f>
        <v>404.06456043956047</v>
      </c>
      <c r="K1124" s="238" t="s">
        <v>59</v>
      </c>
    </row>
    <row r="1125" spans="2:11">
      <c r="B1125" s="213">
        <v>45448</v>
      </c>
      <c r="C1125" s="214" t="s">
        <v>15</v>
      </c>
      <c r="D1125" s="226">
        <f t="shared" ref="D1125:D1126" si="1055">SUM(E1125:F1125)</f>
        <v>335</v>
      </c>
      <c r="E1125" s="226">
        <v>249</v>
      </c>
      <c r="F1125" s="218">
        <v>86</v>
      </c>
      <c r="G1125" s="226">
        <f t="shared" ref="G1125:G1126" si="1056">SUM(H1125:I1125)</f>
        <v>521</v>
      </c>
      <c r="H1125" s="226">
        <v>414</v>
      </c>
      <c r="I1125" s="219">
        <v>107</v>
      </c>
      <c r="J1125" s="219">
        <f>SUM($D$8,$D$10:$D1125)/(_xlfn.DAYS(B1125,"10-Jun-2020")+1)</f>
        <v>404.01715854495541</v>
      </c>
      <c r="K1125" s="238" t="s">
        <v>59</v>
      </c>
    </row>
    <row r="1126" spans="2:11">
      <c r="B1126" s="213">
        <v>45449</v>
      </c>
      <c r="C1126" s="214" t="s">
        <v>16</v>
      </c>
      <c r="D1126" s="226">
        <f t="shared" si="1055"/>
        <v>250</v>
      </c>
      <c r="E1126" s="226">
        <v>172</v>
      </c>
      <c r="F1126" s="218">
        <v>78</v>
      </c>
      <c r="G1126" s="226">
        <f t="shared" si="1056"/>
        <v>340</v>
      </c>
      <c r="H1126" s="226">
        <v>248</v>
      </c>
      <c r="I1126" s="219">
        <v>92</v>
      </c>
      <c r="J1126" s="219">
        <f>SUM($D$8,$D$10:$D1126)/(_xlfn.DAYS(B1126,"10-Jun-2020")+1)</f>
        <v>403.91152263374488</v>
      </c>
      <c r="K1126" s="238" t="s">
        <v>59</v>
      </c>
    </row>
    <row r="1127" spans="2:11">
      <c r="B1127" s="213">
        <v>45450</v>
      </c>
      <c r="C1127" s="214" t="s">
        <v>26</v>
      </c>
      <c r="D1127" s="226">
        <f t="shared" ref="D1127:D1129" si="1057">SUM(E1127:F1127)</f>
        <v>307</v>
      </c>
      <c r="E1127" s="226">
        <v>225</v>
      </c>
      <c r="F1127" s="218">
        <v>82</v>
      </c>
      <c r="G1127" s="226">
        <f t="shared" ref="G1127:G1129" si="1058">SUM(H1127:I1127)</f>
        <v>474</v>
      </c>
      <c r="H1127" s="226">
        <v>386</v>
      </c>
      <c r="I1127" s="219">
        <v>88</v>
      </c>
      <c r="J1127" s="219">
        <f>SUM($D$8,$D$10:$D1127)/(_xlfn.DAYS(B1127,"10-Jun-2020")+1)</f>
        <v>403.84509938313914</v>
      </c>
      <c r="K1127" s="238" t="s">
        <v>59</v>
      </c>
    </row>
    <row r="1128" spans="2:11">
      <c r="B1128" s="213">
        <v>45451</v>
      </c>
      <c r="C1128" s="214" t="s">
        <v>18</v>
      </c>
      <c r="D1128" s="226">
        <f t="shared" si="1057"/>
        <v>164</v>
      </c>
      <c r="E1128" s="226">
        <v>89</v>
      </c>
      <c r="F1128" s="218">
        <v>75</v>
      </c>
      <c r="G1128" s="226">
        <f t="shared" si="1058"/>
        <v>210</v>
      </c>
      <c r="H1128" s="226">
        <v>122</v>
      </c>
      <c r="I1128" s="219">
        <v>88</v>
      </c>
      <c r="J1128" s="219">
        <f>SUM($D$8,$D$10:$D1128)/(_xlfn.DAYS(B1128,"10-Jun-2020")+1)</f>
        <v>403.6808219178082</v>
      </c>
      <c r="K1128" s="238" t="s">
        <v>59</v>
      </c>
    </row>
    <row r="1129" spans="2:11">
      <c r="B1129" s="213">
        <v>45452</v>
      </c>
      <c r="C1129" s="214" t="s">
        <v>19</v>
      </c>
      <c r="D1129" s="226">
        <f t="shared" si="1057"/>
        <v>133</v>
      </c>
      <c r="E1129" s="226">
        <v>64</v>
      </c>
      <c r="F1129" s="218">
        <v>69</v>
      </c>
      <c r="G1129" s="226">
        <f t="shared" si="1058"/>
        <v>157</v>
      </c>
      <c r="H1129" s="226">
        <v>79</v>
      </c>
      <c r="I1129" s="219">
        <v>78</v>
      </c>
      <c r="J1129" s="219">
        <f>SUM($D$8,$D$10:$D1129)/(_xlfn.DAYS(B1129,"10-Jun-2020")+1)</f>
        <v>403.4955509924709</v>
      </c>
      <c r="K1129" s="238" t="s">
        <v>59</v>
      </c>
    </row>
    <row r="1130" spans="2:11">
      <c r="B1130" s="141">
        <v>45453</v>
      </c>
      <c r="C1130" s="220" t="s">
        <v>28</v>
      </c>
      <c r="D1130" s="221">
        <f t="shared" ref="D1130" si="1059">SUM(E1130:F1130)</f>
        <v>323</v>
      </c>
      <c r="E1130" s="221">
        <v>253</v>
      </c>
      <c r="F1130" s="222">
        <v>70</v>
      </c>
      <c r="G1130" s="221">
        <f t="shared" ref="G1130" si="1060">SUM(H1130:I1130)</f>
        <v>462</v>
      </c>
      <c r="H1130" s="221">
        <v>385</v>
      </c>
      <c r="I1130" s="223">
        <v>77</v>
      </c>
      <c r="J1130" s="223">
        <f>SUM($D$8,$D$10:$D1130)/(_xlfn.DAYS(B1130,"10-Jun-2020")+1)</f>
        <v>403.44049247606017</v>
      </c>
      <c r="K1130" s="243" t="s">
        <v>59</v>
      </c>
    </row>
    <row r="1131" spans="2:11" ht="27">
      <c r="B1131" s="213">
        <v>45454</v>
      </c>
      <c r="C1131" s="214" t="s">
        <v>29</v>
      </c>
      <c r="D1131" s="226">
        <f t="shared" ref="D1131" si="1061">SUM(E1131:F1131)</f>
        <v>373</v>
      </c>
      <c r="E1131" s="226">
        <v>312</v>
      </c>
      <c r="F1131" s="218">
        <v>61</v>
      </c>
      <c r="G1131" s="226">
        <f t="shared" ref="G1131" si="1062">SUM(H1131:I1131)</f>
        <v>590</v>
      </c>
      <c r="H1131" s="226">
        <v>516</v>
      </c>
      <c r="I1131" s="219">
        <v>74</v>
      </c>
      <c r="J1131" s="219">
        <f>SUM($D$8,$D$10:$D1131)/(_xlfn.DAYS(B1131,"10-Jun-2020")+1)</f>
        <v>403.41968557758031</v>
      </c>
      <c r="K1131" s="244" t="s">
        <v>487</v>
      </c>
    </row>
    <row r="1132" spans="2:11">
      <c r="B1132" s="213">
        <v>45455</v>
      </c>
      <c r="C1132" s="214" t="s">
        <v>15</v>
      </c>
      <c r="D1132" s="226">
        <f t="shared" ref="D1132" si="1063">SUM(E1132:F1132)</f>
        <v>404</v>
      </c>
      <c r="E1132" s="226">
        <v>320</v>
      </c>
      <c r="F1132" s="218">
        <v>84</v>
      </c>
      <c r="G1132" s="226">
        <f t="shared" ref="G1132" si="1064">SUM(H1132:I1132)</f>
        <v>627</v>
      </c>
      <c r="H1132" s="226">
        <v>524</v>
      </c>
      <c r="I1132" s="219">
        <v>103</v>
      </c>
      <c r="J1132" s="219">
        <f>SUM($D$8,$D$10:$D1132)/(_xlfn.DAYS(B1132,"10-Jun-2020")+1)</f>
        <v>403.42008196721309</v>
      </c>
      <c r="K1132" s="232" t="s">
        <v>488</v>
      </c>
    </row>
    <row r="1133" spans="2:11">
      <c r="B1133" s="213">
        <v>45456</v>
      </c>
      <c r="C1133" s="214" t="s">
        <v>16</v>
      </c>
      <c r="D1133" s="226">
        <f t="shared" ref="D1133" si="1065">SUM(E1133:F1133)</f>
        <v>351</v>
      </c>
      <c r="E1133" s="226">
        <v>284</v>
      </c>
      <c r="F1133" s="218">
        <v>67</v>
      </c>
      <c r="G1133" s="226">
        <f t="shared" ref="G1133" si="1066">SUM(H1133:I1133)</f>
        <v>486</v>
      </c>
      <c r="H1133" s="226">
        <v>398</v>
      </c>
      <c r="I1133" s="219">
        <v>88</v>
      </c>
      <c r="J1133" s="219">
        <f>SUM($D$8,$D$10:$D1133)/(_xlfn.DAYS(B1133,"10-Jun-2020")+1)</f>
        <v>403.38430034129692</v>
      </c>
      <c r="K1133" s="232" t="s">
        <v>59</v>
      </c>
    </row>
    <row r="1134" spans="2:11">
      <c r="B1134" s="213">
        <v>45457</v>
      </c>
      <c r="C1134" s="214" t="s">
        <v>26</v>
      </c>
      <c r="D1134" s="226">
        <f t="shared" ref="D1134:D1136" si="1067">SUM(E1134:F1134)</f>
        <v>297</v>
      </c>
      <c r="E1134" s="226">
        <v>228</v>
      </c>
      <c r="F1134" s="218">
        <v>69</v>
      </c>
      <c r="G1134" s="226">
        <f t="shared" ref="G1134:G1136" si="1068">SUM(H1134:I1134)</f>
        <v>372</v>
      </c>
      <c r="H1134" s="226">
        <v>283</v>
      </c>
      <c r="I1134" s="219">
        <v>89</v>
      </c>
      <c r="J1134" s="219">
        <f>SUM($D$8,$D$10:$D1134)/(_xlfn.DAYS(B1134,"10-Jun-2020")+1)</f>
        <v>403.3117326057299</v>
      </c>
      <c r="K1134" s="232" t="s">
        <v>59</v>
      </c>
    </row>
    <row r="1135" spans="2:11">
      <c r="B1135" s="213">
        <v>45458</v>
      </c>
      <c r="C1135" s="214" t="s">
        <v>18</v>
      </c>
      <c r="D1135" s="226">
        <f t="shared" si="1067"/>
        <v>145</v>
      </c>
      <c r="E1135" s="226">
        <v>85</v>
      </c>
      <c r="F1135" s="218">
        <v>60</v>
      </c>
      <c r="G1135" s="226">
        <f t="shared" si="1068"/>
        <v>185</v>
      </c>
      <c r="H1135" s="226">
        <v>107</v>
      </c>
      <c r="I1135" s="219">
        <v>78</v>
      </c>
      <c r="J1135" s="219">
        <f>SUM($D$8,$D$10:$D1135)/(_xlfn.DAYS(B1135,"10-Jun-2020")+1)</f>
        <v>403.13565098841173</v>
      </c>
      <c r="K1135" s="232" t="s">
        <v>59</v>
      </c>
    </row>
    <row r="1136" spans="2:11">
      <c r="B1136" s="213">
        <v>45459</v>
      </c>
      <c r="C1136" s="214" t="s">
        <v>19</v>
      </c>
      <c r="D1136" s="226">
        <f t="shared" si="1067"/>
        <v>97</v>
      </c>
      <c r="E1136" s="226">
        <v>49</v>
      </c>
      <c r="F1136" s="218">
        <v>48</v>
      </c>
      <c r="G1136" s="226">
        <f t="shared" si="1068"/>
        <v>106</v>
      </c>
      <c r="H1136" s="226">
        <v>52</v>
      </c>
      <c r="I1136" s="219">
        <v>54</v>
      </c>
      <c r="J1136" s="219">
        <f>SUM($D$8,$D$10:$D1136)/(_xlfn.DAYS(B1136,"10-Jun-2020")+1)</f>
        <v>402.92711171662125</v>
      </c>
      <c r="K1136" s="232" t="s">
        <v>59</v>
      </c>
    </row>
    <row r="1137" spans="2:11" ht="54">
      <c r="B1137" s="213">
        <v>45460</v>
      </c>
      <c r="C1137" s="214" t="s">
        <v>28</v>
      </c>
      <c r="D1137" s="226">
        <f t="shared" ref="D1137" si="1069">SUM(E1137:F1137)</f>
        <v>309</v>
      </c>
      <c r="E1137" s="226">
        <v>232</v>
      </c>
      <c r="F1137" s="218">
        <v>77</v>
      </c>
      <c r="G1137" s="226">
        <f t="shared" ref="G1137" si="1070">SUM(H1137:I1137)</f>
        <v>440</v>
      </c>
      <c r="H1137" s="226">
        <v>332</v>
      </c>
      <c r="I1137" s="219">
        <v>108</v>
      </c>
      <c r="J1137" s="219">
        <f>SUM($D$8,$D$10:$D1137)/(_xlfn.DAYS(B1137,"10-Jun-2020")+1)</f>
        <v>402.86317222600411</v>
      </c>
      <c r="K1137" s="232" t="s">
        <v>489</v>
      </c>
    </row>
    <row r="1138" spans="2:11">
      <c r="B1138" s="213">
        <v>45461</v>
      </c>
      <c r="C1138" s="214" t="s">
        <v>29</v>
      </c>
      <c r="D1138" s="226">
        <f t="shared" ref="D1138" si="1071">SUM(E1138:F1138)</f>
        <v>480</v>
      </c>
      <c r="E1138" s="226">
        <v>377</v>
      </c>
      <c r="F1138" s="218">
        <v>103</v>
      </c>
      <c r="G1138" s="226">
        <f t="shared" ref="G1138" si="1072">SUM(H1138:I1138)</f>
        <v>647</v>
      </c>
      <c r="H1138" s="226">
        <v>538</v>
      </c>
      <c r="I1138" s="219">
        <v>109</v>
      </c>
      <c r="J1138" s="219">
        <f>SUM($D$8,$D$10:$D1138)/(_xlfn.DAYS(B1138,"10-Jun-2020")+1)</f>
        <v>402.91564625850339</v>
      </c>
      <c r="K1138" s="232" t="s">
        <v>59</v>
      </c>
    </row>
    <row r="1139" spans="2:11">
      <c r="B1139" s="213">
        <v>45462</v>
      </c>
      <c r="C1139" s="214" t="s">
        <v>15</v>
      </c>
      <c r="D1139" s="226">
        <f t="shared" ref="D1139" si="1073">SUM(E1139:F1139)</f>
        <v>395</v>
      </c>
      <c r="E1139" s="226">
        <v>291</v>
      </c>
      <c r="F1139" s="218">
        <v>104</v>
      </c>
      <c r="G1139" s="226">
        <f t="shared" ref="G1139" si="1074">SUM(H1139:I1139)</f>
        <v>566</v>
      </c>
      <c r="H1139" s="226">
        <v>424</v>
      </c>
      <c r="I1139" s="219">
        <v>142</v>
      </c>
      <c r="J1139" s="219">
        <f>SUM($D$8,$D$10:$D1139)/(_xlfn.DAYS(B1139,"10-Jun-2020")+1)</f>
        <v>402.91026512576479</v>
      </c>
      <c r="K1139" s="232" t="s">
        <v>59</v>
      </c>
    </row>
    <row r="1140" spans="2:11">
      <c r="B1140" s="213">
        <v>45463</v>
      </c>
      <c r="C1140" s="214" t="s">
        <v>16</v>
      </c>
      <c r="D1140" s="226">
        <f t="shared" ref="D1140" si="1075">SUM(E1140:F1140)</f>
        <v>438</v>
      </c>
      <c r="E1140" s="226">
        <v>344</v>
      </c>
      <c r="F1140" s="218">
        <v>94</v>
      </c>
      <c r="G1140" s="226">
        <f t="shared" ref="G1140" si="1076">SUM(H1140:I1140)</f>
        <v>621</v>
      </c>
      <c r="H1140" s="226">
        <v>508</v>
      </c>
      <c r="I1140" s="219">
        <v>113</v>
      </c>
      <c r="J1140" s="219">
        <f>SUM($D$8,$D$10:$D1140)/(_xlfn.DAYS(B1140,"10-Jun-2020")+1)</f>
        <v>402.93410326086956</v>
      </c>
      <c r="K1140" s="232" t="s">
        <v>490</v>
      </c>
    </row>
    <row r="1141" spans="2:11">
      <c r="B1141" s="213">
        <v>45464</v>
      </c>
      <c r="C1141" s="214" t="s">
        <v>26</v>
      </c>
      <c r="D1141" s="226">
        <f t="shared" ref="D1141" si="1077">SUM(E1141:F1141)</f>
        <v>371</v>
      </c>
      <c r="E1141" s="226">
        <v>278</v>
      </c>
      <c r="F1141" s="218">
        <v>93</v>
      </c>
      <c r="G1141" s="226">
        <f t="shared" ref="G1141" si="1078">SUM(H1141:I1141)</f>
        <v>515</v>
      </c>
      <c r="H1141" s="226">
        <v>413</v>
      </c>
      <c r="I1141" s="219">
        <v>102</v>
      </c>
      <c r="J1141" s="219">
        <f>SUM($D$8,$D$10:$D1141)/(_xlfn.DAYS(B1141,"10-Jun-2020")+1)</f>
        <v>402.91242362525458</v>
      </c>
      <c r="K1141" s="232" t="s">
        <v>491</v>
      </c>
    </row>
    <row r="1142" spans="2:11">
      <c r="B1142" s="213">
        <v>45465</v>
      </c>
      <c r="C1142" s="214" t="s">
        <v>18</v>
      </c>
      <c r="D1142" s="226">
        <f t="shared" ref="D1142:D1143" si="1079">SUM(E1142:F1142)</f>
        <v>179</v>
      </c>
      <c r="E1142" s="226">
        <v>89</v>
      </c>
      <c r="F1142" s="218">
        <v>90</v>
      </c>
      <c r="G1142" s="226">
        <f t="shared" ref="G1142:G1143" si="1080">SUM(H1142:I1142)</f>
        <v>226</v>
      </c>
      <c r="H1142" s="226">
        <v>114</v>
      </c>
      <c r="I1142" s="219">
        <v>112</v>
      </c>
      <c r="J1142" s="219">
        <f>SUM($D$8,$D$10:$D1142)/(_xlfn.DAYS(B1142,"10-Jun-2020")+1)</f>
        <v>402.76051560379921</v>
      </c>
      <c r="K1142" s="232" t="s">
        <v>59</v>
      </c>
    </row>
    <row r="1143" spans="2:11">
      <c r="B1143" s="213">
        <v>45466</v>
      </c>
      <c r="C1143" s="214" t="s">
        <v>19</v>
      </c>
      <c r="D1143" s="226">
        <f t="shared" si="1079"/>
        <v>183</v>
      </c>
      <c r="E1143" s="226">
        <v>75</v>
      </c>
      <c r="F1143" s="218">
        <v>108</v>
      </c>
      <c r="G1143" s="226">
        <f t="shared" si="1080"/>
        <v>248</v>
      </c>
      <c r="H1143" s="226">
        <v>103</v>
      </c>
      <c r="I1143" s="219">
        <v>145</v>
      </c>
      <c r="J1143" s="219">
        <f>SUM($D$8,$D$10:$D1143)/(_xlfn.DAYS(B1143,"10-Jun-2020")+1)</f>
        <v>402.61152542372884</v>
      </c>
      <c r="K1143" s="232" t="s">
        <v>59</v>
      </c>
    </row>
    <row r="1144" spans="2:11">
      <c r="B1144" s="213">
        <v>45467</v>
      </c>
      <c r="C1144" s="214" t="s">
        <v>28</v>
      </c>
      <c r="D1144" s="226">
        <f t="shared" ref="D1144" si="1081">SUM(E1144:F1144)</f>
        <v>347</v>
      </c>
      <c r="E1144" s="226">
        <v>258</v>
      </c>
      <c r="F1144" s="218">
        <v>89</v>
      </c>
      <c r="G1144" s="226">
        <f>SUM(H1144:I1144)</f>
        <v>517</v>
      </c>
      <c r="H1144" s="226">
        <v>414</v>
      </c>
      <c r="I1144" s="219">
        <v>103</v>
      </c>
      <c r="J1144" s="219">
        <f>SUM($D$8,$D$10:$D1144)/(_xlfn.DAYS(B1144,"10-Jun-2020")+1)</f>
        <v>402.57384823848241</v>
      </c>
      <c r="K1144" s="232" t="s">
        <v>59</v>
      </c>
    </row>
    <row r="1145" spans="2:11">
      <c r="B1145" s="213">
        <v>45468</v>
      </c>
      <c r="C1145" s="214" t="s">
        <v>29</v>
      </c>
      <c r="D1145" s="226">
        <f t="shared" ref="D1145" si="1082">SUM(E1145:F1145)</f>
        <v>440</v>
      </c>
      <c r="E1145" s="226">
        <v>331</v>
      </c>
      <c r="F1145" s="218">
        <v>109</v>
      </c>
      <c r="G1145" s="226">
        <f>SUM(H1145:I1145)</f>
        <v>675</v>
      </c>
      <c r="H1145" s="226">
        <v>552</v>
      </c>
      <c r="I1145" s="219">
        <v>123</v>
      </c>
      <c r="J1145" s="219">
        <f>SUM($D$8,$D$10:$D1145)/(_xlfn.DAYS(B1145,"10-Jun-2020")+1)</f>
        <v>402.59918754231552</v>
      </c>
      <c r="K1145" s="232" t="s">
        <v>59</v>
      </c>
    </row>
    <row r="1146" spans="2:11">
      <c r="B1146" s="213">
        <v>45469</v>
      </c>
      <c r="C1146" s="214" t="s">
        <v>15</v>
      </c>
      <c r="D1146" s="226">
        <f t="shared" ref="D1146" si="1083">SUM(E1146:F1146)</f>
        <v>461</v>
      </c>
      <c r="E1146" s="226">
        <v>361</v>
      </c>
      <c r="F1146" s="218">
        <v>100</v>
      </c>
      <c r="G1146" s="226">
        <f>SUM(H1146:I1146)</f>
        <v>618</v>
      </c>
      <c r="H1146" s="226">
        <v>507</v>
      </c>
      <c r="I1146" s="219">
        <v>111</v>
      </c>
      <c r="J1146" s="219">
        <f>SUM($D$8,$D$10:$D1146)/(_xlfn.DAYS(B1146,"10-Jun-2020")+1)</f>
        <v>402.63870094722597</v>
      </c>
      <c r="K1146" s="232" t="s">
        <v>492</v>
      </c>
    </row>
    <row r="1147" spans="2:11" ht="40.5">
      <c r="B1147" s="213">
        <v>45470</v>
      </c>
      <c r="C1147" s="214" t="s">
        <v>16</v>
      </c>
      <c r="D1147" s="226">
        <f t="shared" ref="D1147:D1148" si="1084">SUM(E1147:F1147)</f>
        <v>369</v>
      </c>
      <c r="E1147" s="226">
        <v>298</v>
      </c>
      <c r="F1147" s="218">
        <v>71</v>
      </c>
      <c r="G1147" s="226">
        <f t="shared" ref="G1147:G1148" si="1085">SUM(H1147:I1147)</f>
        <v>544</v>
      </c>
      <c r="H1147" s="226">
        <v>439</v>
      </c>
      <c r="I1147" s="219">
        <v>105</v>
      </c>
      <c r="J1147" s="219">
        <f>SUM($D$8,$D$10:$D1147)/(_xlfn.DAYS(B1147,"10-Jun-2020")+1)</f>
        <v>402.61595672751861</v>
      </c>
      <c r="K1147" s="232" t="s">
        <v>494</v>
      </c>
    </row>
    <row r="1148" spans="2:11">
      <c r="B1148" s="213">
        <v>45471</v>
      </c>
      <c r="C1148" s="214" t="s">
        <v>26</v>
      </c>
      <c r="D1148" s="226">
        <f t="shared" si="1084"/>
        <v>297</v>
      </c>
      <c r="E1148" s="226">
        <v>234</v>
      </c>
      <c r="F1148" s="218">
        <v>63</v>
      </c>
      <c r="G1148" s="226">
        <f t="shared" si="1085"/>
        <v>429</v>
      </c>
      <c r="H1148" s="226">
        <v>356</v>
      </c>
      <c r="I1148" s="219">
        <v>73</v>
      </c>
      <c r="J1148" s="219">
        <f>SUM($D$8,$D$10:$D1148)/(_xlfn.DAYS(B1148,"10-Jun-2020")+1)</f>
        <v>402.54459459459457</v>
      </c>
      <c r="K1148" s="232" t="s">
        <v>495</v>
      </c>
    </row>
    <row r="1149" spans="2:11">
      <c r="B1149" s="213">
        <v>45472</v>
      </c>
      <c r="C1149" s="214" t="s">
        <v>18</v>
      </c>
      <c r="D1149" s="226">
        <f t="shared" ref="D1149:D1150" si="1086">SUM(E1149:F1149)</f>
        <v>138</v>
      </c>
      <c r="E1149" s="226">
        <v>84</v>
      </c>
      <c r="F1149" s="218">
        <v>54</v>
      </c>
      <c r="G1149" s="226">
        <f t="shared" ref="G1149:G1150" si="1087">SUM(H1149:I1149)</f>
        <v>222</v>
      </c>
      <c r="H1149" s="226">
        <v>143</v>
      </c>
      <c r="I1149" s="219">
        <v>79</v>
      </c>
      <c r="J1149" s="219">
        <f>SUM($D$8,$D$10:$D1149)/(_xlfn.DAYS(B1149,"10-Jun-2020")+1)</f>
        <v>402.36596893990549</v>
      </c>
      <c r="K1149" s="232" t="s">
        <v>493</v>
      </c>
    </row>
    <row r="1150" spans="2:11">
      <c r="B1150" s="213">
        <v>45473</v>
      </c>
      <c r="C1150" s="214" t="s">
        <v>19</v>
      </c>
      <c r="D1150" s="226">
        <f t="shared" si="1086"/>
        <v>177</v>
      </c>
      <c r="E1150" s="226">
        <v>99</v>
      </c>
      <c r="F1150" s="218">
        <v>78</v>
      </c>
      <c r="G1150" s="226">
        <f t="shared" si="1087"/>
        <v>240</v>
      </c>
      <c r="H1150" s="226">
        <v>136</v>
      </c>
      <c r="I1150" s="219">
        <v>104</v>
      </c>
      <c r="J1150" s="219">
        <f>SUM($D$8,$D$10:$D1150)/(_xlfn.DAYS(B1150,"10-Jun-2020")+1)</f>
        <v>402.21390013495278</v>
      </c>
      <c r="K1150" s="232" t="s">
        <v>493</v>
      </c>
    </row>
    <row r="1151" spans="2:11">
      <c r="B1151" s="213">
        <v>45474</v>
      </c>
      <c r="C1151" s="214" t="s">
        <v>28</v>
      </c>
      <c r="D1151" s="226">
        <f t="shared" ref="D1151" si="1088">SUM(E1151:F1151)</f>
        <v>326</v>
      </c>
      <c r="E1151" s="226">
        <v>258</v>
      </c>
      <c r="F1151" s="218">
        <v>68</v>
      </c>
      <c r="G1151" s="226">
        <f t="shared" ref="G1151" si="1089">SUM(H1151:I1151)</f>
        <v>491</v>
      </c>
      <c r="H1151" s="226">
        <v>411</v>
      </c>
      <c r="I1151" s="219">
        <v>80</v>
      </c>
      <c r="J1151" s="219">
        <f>SUM($D$8,$D$10:$D1151)/(_xlfn.DAYS(B1151,"10-Jun-2020")+1)</f>
        <v>402.16250842886041</v>
      </c>
      <c r="K1151" s="232" t="s">
        <v>59</v>
      </c>
    </row>
    <row r="1152" spans="2:11">
      <c r="B1152" s="213">
        <v>45475</v>
      </c>
      <c r="C1152" s="214" t="s">
        <v>29</v>
      </c>
      <c r="D1152" s="226">
        <f t="shared" ref="D1152" si="1090">SUM(E1152:F1152)</f>
        <v>341</v>
      </c>
      <c r="E1152" s="226">
        <v>296</v>
      </c>
      <c r="F1152" s="218">
        <v>45</v>
      </c>
      <c r="G1152" s="226">
        <f t="shared" ref="G1152" si="1091">SUM(H1152:I1152)</f>
        <v>539</v>
      </c>
      <c r="H1152" s="226">
        <v>475</v>
      </c>
      <c r="I1152" s="219">
        <v>64</v>
      </c>
      <c r="J1152" s="219">
        <f>SUM($D$8,$D$10:$D1152)/(_xlfn.DAYS(B1152,"10-Jun-2020")+1)</f>
        <v>402.12129380053909</v>
      </c>
      <c r="K1152" s="232" t="s">
        <v>59</v>
      </c>
    </row>
    <row r="1153" spans="2:12">
      <c r="B1153" s="213">
        <v>45476</v>
      </c>
      <c r="C1153" s="214" t="s">
        <v>15</v>
      </c>
      <c r="D1153" s="226">
        <f t="shared" ref="D1153" si="1092">SUM(E1153:F1153)</f>
        <v>328</v>
      </c>
      <c r="E1153" s="226">
        <v>274</v>
      </c>
      <c r="F1153" s="218">
        <v>54</v>
      </c>
      <c r="G1153" s="226">
        <f t="shared" ref="G1153" si="1093">SUM(H1153:I1153)</f>
        <v>466</v>
      </c>
      <c r="H1153" s="226">
        <v>385</v>
      </c>
      <c r="I1153" s="219">
        <v>81</v>
      </c>
      <c r="J1153" s="219">
        <f>SUM($D$8,$D$10:$D1153)/(_xlfn.DAYS(B1153,"10-Jun-2020")+1)</f>
        <v>402.07138047138045</v>
      </c>
      <c r="K1153" s="232" t="s">
        <v>59</v>
      </c>
    </row>
    <row r="1154" spans="2:12" ht="27">
      <c r="B1154" s="213">
        <v>45477</v>
      </c>
      <c r="C1154" s="214" t="s">
        <v>16</v>
      </c>
      <c r="D1154" s="226">
        <f t="shared" ref="D1154:D1155" si="1094">SUM(E1154:F1154)</f>
        <v>508</v>
      </c>
      <c r="E1154" s="226">
        <v>393</v>
      </c>
      <c r="F1154" s="218">
        <v>115</v>
      </c>
      <c r="G1154" s="226">
        <f t="shared" ref="G1154:G1155" si="1095">SUM(H1154:I1154)</f>
        <v>706</v>
      </c>
      <c r="H1154" s="226">
        <v>578</v>
      </c>
      <c r="I1154" s="219">
        <v>128</v>
      </c>
      <c r="J1154" s="219">
        <f>SUM($D$8,$D$10:$D1154)/(_xlfn.DAYS(B1154,"10-Jun-2020")+1)</f>
        <v>402.14266487213996</v>
      </c>
      <c r="K1154" s="232" t="s">
        <v>497</v>
      </c>
    </row>
    <row r="1155" spans="2:12" ht="40.5">
      <c r="B1155" s="213">
        <v>45478</v>
      </c>
      <c r="C1155" s="214" t="s">
        <v>26</v>
      </c>
      <c r="D1155" s="226">
        <f t="shared" si="1094"/>
        <v>447</v>
      </c>
      <c r="E1155" s="226">
        <v>312</v>
      </c>
      <c r="F1155" s="218">
        <v>135</v>
      </c>
      <c r="G1155" s="226">
        <f t="shared" si="1095"/>
        <v>670</v>
      </c>
      <c r="H1155" s="226">
        <v>514</v>
      </c>
      <c r="I1155" s="219">
        <v>156</v>
      </c>
      <c r="J1155" s="219">
        <f>SUM($D$8,$D$10:$D1155)/(_xlfn.DAYS(B1155,"10-Jun-2020")+1)</f>
        <v>402.17283120376595</v>
      </c>
      <c r="K1155" s="232" t="s">
        <v>496</v>
      </c>
    </row>
    <row r="1156" spans="2:12">
      <c r="B1156" s="213">
        <v>45479</v>
      </c>
      <c r="C1156" s="214" t="s">
        <v>18</v>
      </c>
      <c r="D1156" s="226">
        <f t="shared" ref="D1156:D1157" si="1096">SUM(E1156:F1156)</f>
        <v>168</v>
      </c>
      <c r="E1156" s="226">
        <v>95</v>
      </c>
      <c r="F1156" s="218">
        <v>73</v>
      </c>
      <c r="G1156" s="226">
        <f t="shared" ref="G1156:G1157" si="1097">SUM(H1156:I1156)</f>
        <v>243</v>
      </c>
      <c r="H1156" s="226">
        <v>157</v>
      </c>
      <c r="I1156" s="219">
        <v>86</v>
      </c>
      <c r="J1156" s="219">
        <f>SUM($D$8,$D$10:$D1156)/(_xlfn.DAYS(B1156,"10-Jun-2020")+1)</f>
        <v>402.0154569892473</v>
      </c>
      <c r="K1156" s="232" t="s">
        <v>59</v>
      </c>
    </row>
    <row r="1157" spans="2:12">
      <c r="B1157" s="213">
        <v>45480</v>
      </c>
      <c r="C1157" s="214" t="s">
        <v>19</v>
      </c>
      <c r="D1157" s="226">
        <f t="shared" si="1096"/>
        <v>111</v>
      </c>
      <c r="E1157" s="226">
        <v>62</v>
      </c>
      <c r="F1157" s="218">
        <v>49</v>
      </c>
      <c r="G1157" s="226">
        <f t="shared" si="1097"/>
        <v>155</v>
      </c>
      <c r="H1157" s="226">
        <v>90</v>
      </c>
      <c r="I1157" s="219">
        <v>65</v>
      </c>
      <c r="J1157" s="219">
        <f>SUM($D$8,$D$10:$D1157)/(_xlfn.DAYS(B1157,"10-Jun-2020")+1)</f>
        <v>401.82001343183344</v>
      </c>
      <c r="K1157" s="232" t="s">
        <v>59</v>
      </c>
    </row>
    <row r="1158" spans="2:12" ht="27">
      <c r="B1158" s="213">
        <v>45481</v>
      </c>
      <c r="C1158" s="214" t="s">
        <v>28</v>
      </c>
      <c r="D1158" s="226">
        <f t="shared" ref="D1158" si="1098">SUM(E1158:F1158)</f>
        <v>893</v>
      </c>
      <c r="E1158" s="226">
        <v>333</v>
      </c>
      <c r="F1158" s="218">
        <v>560</v>
      </c>
      <c r="G1158" s="226">
        <f t="shared" ref="G1158" si="1099">SUM(H1158:I1158)</f>
        <v>1307</v>
      </c>
      <c r="H1158" s="226">
        <v>600</v>
      </c>
      <c r="I1158" s="219">
        <v>707</v>
      </c>
      <c r="J1158" s="219">
        <f>SUM($D$8,$D$10:$D1158)/(_xlfn.DAYS(B1158,"10-Jun-2020")+1)</f>
        <v>402.14966442953022</v>
      </c>
      <c r="K1158" s="232" t="s">
        <v>498</v>
      </c>
    </row>
    <row r="1159" spans="2:12">
      <c r="B1159" s="213">
        <v>45482</v>
      </c>
      <c r="C1159" s="214" t="s">
        <v>29</v>
      </c>
      <c r="D1159" s="226">
        <f t="shared" ref="D1159" si="1100">SUM(E1159:F1159)</f>
        <v>540</v>
      </c>
      <c r="E1159" s="226">
        <v>402</v>
      </c>
      <c r="F1159" s="218">
        <v>138</v>
      </c>
      <c r="G1159" s="226">
        <f t="shared" ref="G1159" si="1101">SUM(H1159:I1159)</f>
        <v>928</v>
      </c>
      <c r="H1159" s="226">
        <v>737</v>
      </c>
      <c r="I1159" s="219">
        <v>191</v>
      </c>
      <c r="J1159" s="219">
        <f>SUM($D$8,$D$10:$D1159)/(_xlfn.DAYS(B1159,"10-Jun-2020")+1)</f>
        <v>402.24211938296446</v>
      </c>
      <c r="K1159" s="232" t="s">
        <v>499</v>
      </c>
    </row>
    <row r="1160" spans="2:12" ht="27">
      <c r="B1160" s="213">
        <v>45483</v>
      </c>
      <c r="C1160" s="214" t="s">
        <v>15</v>
      </c>
      <c r="D1160" s="226">
        <f t="shared" ref="D1160" si="1102">SUM(E1160:F1160)</f>
        <v>539</v>
      </c>
      <c r="E1160" s="226">
        <v>385</v>
      </c>
      <c r="F1160" s="218">
        <v>154</v>
      </c>
      <c r="G1160" s="226">
        <f t="shared" ref="G1160" si="1103">SUM(H1160:I1160)</f>
        <v>872</v>
      </c>
      <c r="H1160" s="226">
        <v>629</v>
      </c>
      <c r="I1160" s="219">
        <v>243</v>
      </c>
      <c r="J1160" s="219">
        <f>SUM($D$8,$D$10:$D1160)/(_xlfn.DAYS(B1160,"10-Jun-2020")+1)</f>
        <v>402.33378016085788</v>
      </c>
      <c r="K1160" s="232" t="s">
        <v>500</v>
      </c>
    </row>
    <row r="1161" spans="2:12">
      <c r="B1161" s="213">
        <v>45484</v>
      </c>
      <c r="C1161" s="214" t="s">
        <v>16</v>
      </c>
      <c r="D1161" s="226">
        <f t="shared" ref="D1161" si="1104">SUM(E1161:F1161)</f>
        <v>465</v>
      </c>
      <c r="E1161" s="226">
        <v>332</v>
      </c>
      <c r="F1161" s="218">
        <v>133</v>
      </c>
      <c r="G1161" s="226">
        <f t="shared" ref="G1161" si="1105">SUM(H1161:I1161)</f>
        <v>679</v>
      </c>
      <c r="H1161" s="226">
        <v>507</v>
      </c>
      <c r="I1161" s="219">
        <v>172</v>
      </c>
      <c r="J1161" s="219">
        <f>SUM($D$8,$D$10:$D1161)/(_xlfn.DAYS(B1161,"10-Jun-2020")+1)</f>
        <v>402.37575351640993</v>
      </c>
      <c r="K1161" s="232" t="s">
        <v>501</v>
      </c>
    </row>
    <row r="1162" spans="2:12">
      <c r="B1162" s="213">
        <v>45485</v>
      </c>
      <c r="C1162" s="214" t="s">
        <v>26</v>
      </c>
      <c r="D1162" s="226">
        <f t="shared" ref="D1162:D1164" si="1106">SUM(E1162:F1162)</f>
        <v>412</v>
      </c>
      <c r="E1162" s="226">
        <v>283</v>
      </c>
      <c r="F1162" s="218">
        <v>129</v>
      </c>
      <c r="G1162" s="226">
        <f t="shared" ref="G1162:G1164" si="1107">SUM(H1162:I1162)</f>
        <v>574</v>
      </c>
      <c r="H1162" s="226">
        <v>414</v>
      </c>
      <c r="I1162" s="219">
        <v>160</v>
      </c>
      <c r="J1162" s="219">
        <f>SUM($D$8,$D$10:$D1162)/(_xlfn.DAYS(B1162,"10-Jun-2020")+1)</f>
        <v>402.38219544846049</v>
      </c>
      <c r="K1162" s="232" t="s">
        <v>59</v>
      </c>
    </row>
    <row r="1163" spans="2:12">
      <c r="B1163" s="213">
        <v>45486</v>
      </c>
      <c r="C1163" s="214" t="s">
        <v>18</v>
      </c>
      <c r="D1163" s="226">
        <f t="shared" si="1106"/>
        <v>213</v>
      </c>
      <c r="E1163" s="226">
        <v>87</v>
      </c>
      <c r="F1163" s="218">
        <v>126</v>
      </c>
      <c r="G1163" s="226">
        <f t="shared" si="1107"/>
        <v>288</v>
      </c>
      <c r="H1163" s="226">
        <v>133</v>
      </c>
      <c r="I1163" s="219">
        <v>155</v>
      </c>
      <c r="J1163" s="219">
        <f>SUM($D$8,$D$10:$D1163)/(_xlfn.DAYS(B1163,"10-Jun-2020")+1)</f>
        <v>402.25551839464885</v>
      </c>
      <c r="K1163" s="232" t="s">
        <v>59</v>
      </c>
    </row>
    <row r="1164" spans="2:12">
      <c r="B1164" s="213">
        <v>45487</v>
      </c>
      <c r="C1164" s="214" t="s">
        <v>19</v>
      </c>
      <c r="D1164" s="226">
        <f t="shared" si="1106"/>
        <v>192</v>
      </c>
      <c r="E1164" s="226">
        <v>81</v>
      </c>
      <c r="F1164" s="218">
        <v>111</v>
      </c>
      <c r="G1164" s="226">
        <f t="shared" si="1107"/>
        <v>305</v>
      </c>
      <c r="H1164" s="226">
        <v>122</v>
      </c>
      <c r="I1164" s="219">
        <v>183</v>
      </c>
      <c r="J1164" s="219">
        <f>SUM($D$8,$D$10:$D1164)/(_xlfn.DAYS(B1164,"10-Jun-2020")+1)</f>
        <v>402.11497326203209</v>
      </c>
      <c r="K1164" s="232" t="s">
        <v>59</v>
      </c>
    </row>
    <row r="1165" spans="2:12">
      <c r="B1165" s="249">
        <v>45488</v>
      </c>
      <c r="C1165" s="250" t="s">
        <v>28</v>
      </c>
      <c r="D1165" s="251">
        <f t="shared" ref="D1165" si="1108">SUM(E1165:F1165)</f>
        <v>369</v>
      </c>
      <c r="E1165" s="251">
        <v>241</v>
      </c>
      <c r="F1165" s="252">
        <v>128</v>
      </c>
      <c r="G1165" s="251">
        <f t="shared" ref="G1165" si="1109">SUM(H1165:I1165)</f>
        <v>613</v>
      </c>
      <c r="H1165" s="251">
        <v>426</v>
      </c>
      <c r="I1165" s="253">
        <v>187</v>
      </c>
      <c r="J1165" s="253">
        <f>SUM($D$8,$D$10:$D1165)/(_xlfn.DAYS(B1165,"10-Jun-2020")+1)</f>
        <v>402.09285237140949</v>
      </c>
      <c r="K1165" s="254" t="s">
        <v>59</v>
      </c>
    </row>
    <row r="1166" spans="2:12" s="6" customFormat="1" ht="27">
      <c r="B1166" s="141">
        <v>45489</v>
      </c>
      <c r="C1166" s="220" t="s">
        <v>29</v>
      </c>
      <c r="D1166" s="221">
        <f t="shared" ref="D1166" si="1110">SUM(E1166:F1166)</f>
        <v>473</v>
      </c>
      <c r="E1166" s="221">
        <v>351</v>
      </c>
      <c r="F1166" s="222">
        <v>122</v>
      </c>
      <c r="G1166" s="221">
        <f t="shared" ref="G1166" si="1111">SUM(H1166:I1166)</f>
        <v>760</v>
      </c>
      <c r="H1166" s="221">
        <v>593</v>
      </c>
      <c r="I1166" s="223">
        <v>167</v>
      </c>
      <c r="J1166" s="223">
        <f>SUM($D$8,$D$10:$D1166)/(_xlfn.DAYS(B1166,"10-Jun-2020")+1)</f>
        <v>402.14018691588785</v>
      </c>
      <c r="K1166" s="255" t="s">
        <v>502</v>
      </c>
      <c r="L1166" s="115"/>
    </row>
    <row r="1167" spans="2:12" ht="33">
      <c r="B1167" s="213">
        <v>45490</v>
      </c>
      <c r="C1167" s="214" t="s">
        <v>15</v>
      </c>
      <c r="D1167" s="226">
        <f t="shared" ref="D1167" si="1112">SUM(E1167:F1167)</f>
        <v>590</v>
      </c>
      <c r="E1167" s="226">
        <v>436</v>
      </c>
      <c r="F1167" s="218">
        <v>154</v>
      </c>
      <c r="G1167" s="226">
        <f t="shared" ref="G1167" si="1113">SUM(H1167:I1167)</f>
        <v>953</v>
      </c>
      <c r="H1167" s="226">
        <v>767</v>
      </c>
      <c r="I1167" s="219">
        <v>186</v>
      </c>
      <c r="J1167" s="219">
        <f>SUM($D$8,$D$10:$D1167)/(_xlfn.DAYS(B1167,"10-Jun-2020")+1)</f>
        <v>402.2655103402268</v>
      </c>
      <c r="K1167" s="256" t="s">
        <v>503</v>
      </c>
    </row>
    <row r="1168" spans="2:12">
      <c r="B1168" s="213">
        <v>45491</v>
      </c>
      <c r="C1168" s="214" t="s">
        <v>16</v>
      </c>
      <c r="D1168" s="226">
        <f t="shared" ref="D1168" si="1114">SUM(E1168:F1168)</f>
        <v>845</v>
      </c>
      <c r="E1168" s="226">
        <v>633</v>
      </c>
      <c r="F1168" s="218">
        <v>212</v>
      </c>
      <c r="G1168" s="226">
        <f t="shared" ref="G1168" si="1115">SUM(H1168:I1168)</f>
        <v>1082</v>
      </c>
      <c r="H1168" s="226">
        <v>822</v>
      </c>
      <c r="I1168" s="219">
        <v>260</v>
      </c>
      <c r="J1168" s="219">
        <f>SUM($D$8,$D$10:$D1168)/(_xlfn.DAYS(B1168,"10-Jun-2020")+1)</f>
        <v>402.56066666666669</v>
      </c>
      <c r="K1168" s="257" t="s">
        <v>504</v>
      </c>
    </row>
    <row r="1169" spans="2:11">
      <c r="B1169" s="141">
        <v>45492</v>
      </c>
      <c r="C1169" s="220" t="s">
        <v>26</v>
      </c>
      <c r="D1169" s="221">
        <f t="shared" ref="D1169" si="1116">SUM(E1169:F1169)</f>
        <v>570</v>
      </c>
      <c r="E1169" s="221">
        <v>448</v>
      </c>
      <c r="F1169" s="222">
        <v>122</v>
      </c>
      <c r="G1169" s="221">
        <f t="shared" ref="G1169" si="1117">SUM(H1169:I1169)</f>
        <v>870</v>
      </c>
      <c r="H1169" s="221">
        <v>730</v>
      </c>
      <c r="I1169" s="223">
        <v>140</v>
      </c>
      <c r="J1169" s="223">
        <f>SUM($D$8,$D$10:$D1169)/(_xlfn.DAYS(B1169,"10-Jun-2020")+1)</f>
        <v>402.67221852098601</v>
      </c>
      <c r="K1169" s="255" t="s">
        <v>505</v>
      </c>
    </row>
    <row r="1170" spans="2:11">
      <c r="B1170" s="213">
        <v>45493</v>
      </c>
      <c r="C1170" s="214" t="s">
        <v>18</v>
      </c>
      <c r="D1170" s="226">
        <f t="shared" ref="D1170:D1171" si="1118">SUM(E1170:F1170)</f>
        <v>328</v>
      </c>
      <c r="E1170" s="226">
        <v>150</v>
      </c>
      <c r="F1170" s="218">
        <v>178</v>
      </c>
      <c r="G1170" s="226">
        <f t="shared" ref="G1170:G1171" si="1119">SUM(H1170:I1170)</f>
        <v>403</v>
      </c>
      <c r="H1170" s="226">
        <v>217</v>
      </c>
      <c r="I1170" s="219">
        <v>186</v>
      </c>
      <c r="J1170" s="219">
        <f>SUM($D$8,$D$10:$D1170)/(_xlfn.DAYS(B1170,"10-Jun-2020")+1)</f>
        <v>402.62250332889482</v>
      </c>
      <c r="K1170" s="256" t="s">
        <v>59</v>
      </c>
    </row>
    <row r="1171" spans="2:11">
      <c r="B1171" s="141">
        <v>45494</v>
      </c>
      <c r="C1171" s="220" t="s">
        <v>19</v>
      </c>
      <c r="D1171" s="221">
        <f t="shared" si="1118"/>
        <v>152</v>
      </c>
      <c r="E1171" s="221">
        <v>62</v>
      </c>
      <c r="F1171" s="222">
        <v>90</v>
      </c>
      <c r="G1171" s="221">
        <f t="shared" si="1119"/>
        <v>189</v>
      </c>
      <c r="H1171" s="221">
        <v>94</v>
      </c>
      <c r="I1171" s="223">
        <v>95</v>
      </c>
      <c r="J1171" s="223">
        <f>SUM($D$8,$D$10:$D1171)/(_xlfn.DAYS(B1171,"10-Jun-2020")+1)</f>
        <v>402.45575515635397</v>
      </c>
      <c r="K1171" s="255" t="s">
        <v>59</v>
      </c>
    </row>
    <row r="1172" spans="2:11">
      <c r="B1172" s="213">
        <v>45495</v>
      </c>
      <c r="C1172" s="214" t="s">
        <v>28</v>
      </c>
      <c r="D1172" s="226">
        <f t="shared" ref="D1172" si="1120">SUM(E1172:F1172)</f>
        <v>590</v>
      </c>
      <c r="E1172" s="226">
        <v>354</v>
      </c>
      <c r="F1172" s="218">
        <v>236</v>
      </c>
      <c r="G1172" s="226">
        <f t="shared" ref="G1172" si="1121">SUM(H1172:I1172)</f>
        <v>842</v>
      </c>
      <c r="H1172" s="226">
        <v>568</v>
      </c>
      <c r="I1172" s="219">
        <v>274</v>
      </c>
      <c r="J1172" s="219">
        <f>SUM($D$8,$D$10:$D1172)/(_xlfn.DAYS(B1172,"10-Jun-2020")+1)</f>
        <v>402.58045212765956</v>
      </c>
      <c r="K1172" s="256" t="s">
        <v>59</v>
      </c>
    </row>
    <row r="1173" spans="2:11">
      <c r="B1173" s="141">
        <v>45496</v>
      </c>
      <c r="C1173" s="220" t="s">
        <v>29</v>
      </c>
      <c r="D1173" s="221">
        <f t="shared" ref="D1173" si="1122">SUM(E1173:F1173)</f>
        <v>486</v>
      </c>
      <c r="E1173" s="221">
        <v>407</v>
      </c>
      <c r="F1173" s="222">
        <v>79</v>
      </c>
      <c r="G1173" s="221">
        <f t="shared" ref="G1173" si="1123">SUM(H1173:I1173)</f>
        <v>680</v>
      </c>
      <c r="H1173" s="221">
        <v>589</v>
      </c>
      <c r="I1173" s="223">
        <v>91</v>
      </c>
      <c r="J1173" s="223">
        <f>SUM($D$8,$D$10:$D1173)/(_xlfn.DAYS(B1173,"10-Jun-2020")+1)</f>
        <v>402.63588039867108</v>
      </c>
      <c r="K1173" s="255" t="s">
        <v>59</v>
      </c>
    </row>
    <row r="1174" spans="2:11">
      <c r="B1174" s="213">
        <v>45497</v>
      </c>
      <c r="C1174" s="214" t="s">
        <v>15</v>
      </c>
      <c r="D1174" s="226">
        <f t="shared" ref="D1174" si="1124">SUM(E1174:F1174)</f>
        <v>435</v>
      </c>
      <c r="E1174" s="226">
        <v>356</v>
      </c>
      <c r="F1174" s="218">
        <v>79</v>
      </c>
      <c r="G1174" s="226">
        <f t="shared" ref="G1174" si="1125">SUM(H1174:I1174)</f>
        <v>685</v>
      </c>
      <c r="H1174" s="226">
        <v>593</v>
      </c>
      <c r="I1174" s="219">
        <v>92</v>
      </c>
      <c r="J1174" s="219">
        <f>SUM($D$8,$D$10:$D1174)/(_xlfn.DAYS(B1174,"10-Jun-2020")+1)</f>
        <v>402.65737051792831</v>
      </c>
      <c r="K1174" s="257" t="s">
        <v>59</v>
      </c>
    </row>
    <row r="1175" spans="2:11" ht="33">
      <c r="B1175" s="213">
        <v>45498</v>
      </c>
      <c r="C1175" s="214" t="s">
        <v>16</v>
      </c>
      <c r="D1175" s="226">
        <f t="shared" ref="D1175" si="1126">SUM(E1175:F1175)</f>
        <v>411</v>
      </c>
      <c r="E1175" s="226">
        <v>300</v>
      </c>
      <c r="F1175" s="218">
        <v>111</v>
      </c>
      <c r="G1175" s="226">
        <f t="shared" ref="G1175" si="1127">SUM(H1175:I1175)</f>
        <v>621</v>
      </c>
      <c r="H1175" s="226">
        <v>457</v>
      </c>
      <c r="I1175" s="219">
        <v>164</v>
      </c>
      <c r="J1175" s="219">
        <f>SUM($D$8,$D$10:$D1175)/(_xlfn.DAYS(B1175,"10-Jun-2020")+1)</f>
        <v>402.66290643662904</v>
      </c>
      <c r="K1175" s="257" t="s">
        <v>506</v>
      </c>
    </row>
    <row r="1176" spans="2:11">
      <c r="B1176" s="213">
        <v>45499</v>
      </c>
      <c r="C1176" s="214" t="s">
        <v>26</v>
      </c>
      <c r="D1176" s="226">
        <f t="shared" ref="D1176:D1178" si="1128">SUM(E1176:F1176)</f>
        <v>365</v>
      </c>
      <c r="E1176" s="226">
        <v>293</v>
      </c>
      <c r="F1176" s="218">
        <v>72</v>
      </c>
      <c r="G1176" s="226">
        <f t="shared" ref="G1176:G1178" si="1129">SUM(H1176:I1176)</f>
        <v>473</v>
      </c>
      <c r="H1176" s="226">
        <v>380</v>
      </c>
      <c r="I1176" s="219">
        <v>93</v>
      </c>
      <c r="J1176" s="219">
        <f>SUM($D$8,$D$10:$D1176)/(_xlfn.DAYS(B1176,"10-Jun-2020")+1)</f>
        <v>402.63793103448273</v>
      </c>
      <c r="K1176" s="257" t="s">
        <v>508</v>
      </c>
    </row>
    <row r="1177" spans="2:11">
      <c r="B1177" s="213">
        <v>45500</v>
      </c>
      <c r="C1177" s="214" t="s">
        <v>18</v>
      </c>
      <c r="D1177" s="226">
        <f t="shared" si="1128"/>
        <v>154</v>
      </c>
      <c r="E1177" s="226">
        <v>95</v>
      </c>
      <c r="F1177" s="218">
        <v>59</v>
      </c>
      <c r="G1177" s="226">
        <f t="shared" si="1129"/>
        <v>182</v>
      </c>
      <c r="H1177" s="226">
        <v>113</v>
      </c>
      <c r="I1177" s="219">
        <v>69</v>
      </c>
      <c r="J1177" s="219">
        <f>SUM($D$8,$D$10:$D1177)/(_xlfn.DAYS(B1177,"10-Jun-2020")+1)</f>
        <v>402.47316103379723</v>
      </c>
      <c r="K1177" s="257" t="s">
        <v>59</v>
      </c>
    </row>
    <row r="1178" spans="2:11">
      <c r="B1178" s="213">
        <v>45501</v>
      </c>
      <c r="C1178" s="214" t="s">
        <v>19</v>
      </c>
      <c r="D1178" s="226">
        <f t="shared" si="1128"/>
        <v>105</v>
      </c>
      <c r="E1178" s="226">
        <v>61</v>
      </c>
      <c r="F1178" s="218">
        <v>44</v>
      </c>
      <c r="G1178" s="226">
        <f t="shared" si="1129"/>
        <v>142</v>
      </c>
      <c r="H1178" s="226">
        <v>94</v>
      </c>
      <c r="I1178" s="219">
        <v>48</v>
      </c>
      <c r="J1178" s="219">
        <f>SUM($D$8,$D$10:$D1178)/(_xlfn.DAYS(B1178,"10-Jun-2020")+1)</f>
        <v>402.27615894039735</v>
      </c>
      <c r="K1178" s="257" t="s">
        <v>508</v>
      </c>
    </row>
    <row r="1179" spans="2:11">
      <c r="B1179" s="213">
        <v>45502</v>
      </c>
      <c r="C1179" s="214" t="s">
        <v>28</v>
      </c>
      <c r="D1179" s="226">
        <f t="shared" ref="D1179" si="1130">SUM(E1179:F1179)</f>
        <v>374</v>
      </c>
      <c r="E1179" s="226">
        <v>310</v>
      </c>
      <c r="F1179" s="218">
        <v>64</v>
      </c>
      <c r="G1179" s="226">
        <f t="shared" ref="G1179" si="1131">SUM(H1179:I1179)</f>
        <v>593</v>
      </c>
      <c r="H1179" s="226">
        <v>499</v>
      </c>
      <c r="I1179" s="219">
        <v>94</v>
      </c>
      <c r="J1179" s="219">
        <f>SUM($D$8,$D$10:$D1179)/(_xlfn.DAYS(B1179,"10-Jun-2020")+1)</f>
        <v>402.2574454003971</v>
      </c>
      <c r="K1179" s="257" t="s">
        <v>507</v>
      </c>
    </row>
    <row r="1180" spans="2:11">
      <c r="B1180" s="213">
        <v>45503</v>
      </c>
      <c r="C1180" s="214" t="s">
        <v>29</v>
      </c>
      <c r="D1180" s="226">
        <f t="shared" ref="D1180" si="1132">SUM(E1180:F1180)</f>
        <v>524</v>
      </c>
      <c r="E1180" s="226">
        <v>468</v>
      </c>
      <c r="F1180" s="218">
        <v>56</v>
      </c>
      <c r="G1180" s="226">
        <f t="shared" ref="G1180" si="1133">SUM(H1180:I1180)</f>
        <v>750</v>
      </c>
      <c r="H1180" s="226">
        <v>677</v>
      </c>
      <c r="I1180" s="219">
        <v>73</v>
      </c>
      <c r="J1180" s="219">
        <f>SUM($D$8,$D$10:$D1180)/(_xlfn.DAYS(B1180,"10-Jun-2020")+1)</f>
        <v>402.33796296296299</v>
      </c>
      <c r="K1180" s="257" t="s">
        <v>509</v>
      </c>
    </row>
    <row r="1181" spans="2:11">
      <c r="B1181" s="213">
        <v>45504</v>
      </c>
      <c r="C1181" s="214" t="s">
        <v>15</v>
      </c>
      <c r="D1181" s="226">
        <f t="shared" ref="D1181" si="1134">SUM(E1181:F1181)</f>
        <v>553</v>
      </c>
      <c r="E1181" s="226">
        <v>490</v>
      </c>
      <c r="F1181" s="218">
        <v>63</v>
      </c>
      <c r="G1181" s="226">
        <f t="shared" ref="G1181" si="1135">SUM(H1181:I1181)</f>
        <v>708</v>
      </c>
      <c r="H1181" s="226">
        <v>630</v>
      </c>
      <c r="I1181" s="219">
        <v>78</v>
      </c>
      <c r="J1181" s="219">
        <f>SUM($D$8,$D$10:$D1181)/(_xlfn.DAYS(B1181,"10-Jun-2020")+1)</f>
        <v>402.4375413086583</v>
      </c>
      <c r="K1181" s="257" t="s">
        <v>59</v>
      </c>
    </row>
    <row r="1182" spans="2:11" ht="33">
      <c r="B1182" s="213">
        <v>45505</v>
      </c>
      <c r="C1182" s="214" t="s">
        <v>16</v>
      </c>
      <c r="D1182" s="226">
        <f t="shared" ref="D1182" si="1136">SUM(E1182:F1182)</f>
        <v>429</v>
      </c>
      <c r="E1182" s="226">
        <v>361</v>
      </c>
      <c r="F1182" s="218">
        <v>68</v>
      </c>
      <c r="G1182" s="226">
        <f t="shared" ref="G1182" si="1137">SUM(H1182:I1182)</f>
        <v>681</v>
      </c>
      <c r="H1182" s="226">
        <v>596</v>
      </c>
      <c r="I1182" s="219">
        <v>85</v>
      </c>
      <c r="J1182" s="219">
        <f>SUM($D$8,$D$10:$D1182)/(_xlfn.DAYS(B1182,"10-Jun-2020")+1)</f>
        <v>402.45508586525762</v>
      </c>
      <c r="K1182" s="257" t="s">
        <v>510</v>
      </c>
    </row>
    <row r="1183" spans="2:11">
      <c r="B1183" s="213">
        <v>45506</v>
      </c>
      <c r="C1183" s="214" t="s">
        <v>26</v>
      </c>
      <c r="D1183" s="226">
        <f t="shared" ref="D1183:D1185" si="1138">SUM(E1183:F1183)</f>
        <v>494</v>
      </c>
      <c r="E1183" s="226">
        <v>419</v>
      </c>
      <c r="F1183" s="218">
        <v>75</v>
      </c>
      <c r="G1183" s="226">
        <f t="shared" ref="G1183:G1185" si="1139">SUM(H1183:I1183)</f>
        <v>813</v>
      </c>
      <c r="H1183" s="226">
        <v>720</v>
      </c>
      <c r="I1183" s="219">
        <v>93</v>
      </c>
      <c r="J1183" s="219">
        <f>SUM($D$8,$D$10:$D1183)/(_xlfn.DAYS(B1183,"10-Jun-2020")+1)</f>
        <v>402.5155115511551</v>
      </c>
      <c r="K1183" s="257" t="s">
        <v>511</v>
      </c>
    </row>
    <row r="1184" spans="2:11">
      <c r="B1184" s="213">
        <v>45507</v>
      </c>
      <c r="C1184" s="214" t="s">
        <v>18</v>
      </c>
      <c r="D1184" s="226">
        <f t="shared" si="1138"/>
        <v>141</v>
      </c>
      <c r="E1184" s="226">
        <v>93</v>
      </c>
      <c r="F1184" s="218">
        <v>48</v>
      </c>
      <c r="G1184" s="226">
        <f t="shared" si="1139"/>
        <v>199</v>
      </c>
      <c r="H1184" s="226">
        <v>147</v>
      </c>
      <c r="I1184" s="219">
        <v>52</v>
      </c>
      <c r="J1184" s="219">
        <f>SUM($D$8,$D$10:$D1184)/(_xlfn.DAYS(B1184,"10-Jun-2020")+1)</f>
        <v>402.34300791556728</v>
      </c>
      <c r="K1184" s="257" t="s">
        <v>512</v>
      </c>
    </row>
    <row r="1185" spans="2:11">
      <c r="B1185" s="213">
        <v>45508</v>
      </c>
      <c r="C1185" s="214" t="s">
        <v>19</v>
      </c>
      <c r="D1185" s="226">
        <f t="shared" si="1138"/>
        <v>103</v>
      </c>
      <c r="E1185" s="226">
        <v>58</v>
      </c>
      <c r="F1185" s="218">
        <v>45</v>
      </c>
      <c r="G1185" s="226">
        <f t="shared" si="1139"/>
        <v>149</v>
      </c>
      <c r="H1185" s="226">
        <v>96</v>
      </c>
      <c r="I1185" s="219">
        <v>53</v>
      </c>
      <c r="J1185" s="219">
        <f>SUM($D$8,$D$10:$D1185)/(_xlfn.DAYS(B1185,"10-Jun-2020")+1)</f>
        <v>402.1456822676335</v>
      </c>
      <c r="K1185" s="257" t="s">
        <v>511</v>
      </c>
    </row>
    <row r="1186" spans="2:11" ht="12" customHeight="1">
      <c r="B1186" s="213">
        <v>45509</v>
      </c>
      <c r="C1186" s="214" t="s">
        <v>28</v>
      </c>
      <c r="D1186" s="226">
        <f t="shared" ref="D1186:D1190" si="1140">SUM(E1186:F1186)</f>
        <v>368</v>
      </c>
      <c r="E1186" s="226">
        <v>319</v>
      </c>
      <c r="F1186" s="218">
        <v>49</v>
      </c>
      <c r="G1186" s="226">
        <f t="shared" ref="G1186" si="1141">SUM(H1186:I1186)</f>
        <v>579</v>
      </c>
      <c r="H1186" s="226">
        <v>494</v>
      </c>
      <c r="I1186" s="219">
        <v>85</v>
      </c>
      <c r="J1186" s="219">
        <f>SUM($D$8,$D$10:$D1186)/(_xlfn.DAYS(B1186,"10-Jun-2020")+1)</f>
        <v>402.12318840579712</v>
      </c>
      <c r="K1186" s="257" t="s">
        <v>513</v>
      </c>
    </row>
    <row r="1187" spans="2:11">
      <c r="B1187" s="213">
        <v>45510</v>
      </c>
      <c r="C1187" s="214" t="s">
        <v>29</v>
      </c>
      <c r="D1187" s="226">
        <f t="shared" ref="D1187:D1189" si="1142">SUM(E1187:F1187)</f>
        <v>429</v>
      </c>
      <c r="E1187" s="226">
        <v>365</v>
      </c>
      <c r="F1187" s="218">
        <v>64</v>
      </c>
      <c r="G1187" s="226">
        <f t="shared" ref="G1187" si="1143">SUM(H1187:I1187)</f>
        <v>642</v>
      </c>
      <c r="H1187" s="226">
        <v>558</v>
      </c>
      <c r="I1187" s="219">
        <v>84</v>
      </c>
      <c r="J1187" s="219">
        <f>SUM($D$8,$D$10:$D1187)/(_xlfn.DAYS(B1187,"10-Jun-2020")+1)</f>
        <v>402.14088215931531</v>
      </c>
      <c r="K1187" s="257" t="s">
        <v>59</v>
      </c>
    </row>
    <row r="1188" spans="2:11">
      <c r="B1188" s="213">
        <v>45511</v>
      </c>
      <c r="C1188" s="214" t="s">
        <v>15</v>
      </c>
      <c r="D1188" s="226">
        <f t="shared" si="1140"/>
        <v>382</v>
      </c>
      <c r="E1188" s="226">
        <v>327</v>
      </c>
      <c r="F1188" s="218">
        <v>55</v>
      </c>
      <c r="G1188" s="226">
        <f t="shared" ref="G1188" si="1144">SUM(H1188:I1188)</f>
        <v>589</v>
      </c>
      <c r="H1188" s="226">
        <v>509</v>
      </c>
      <c r="I1188" s="219">
        <v>80</v>
      </c>
      <c r="J1188" s="219">
        <f>SUM($D$8,$D$10:$D1188)/(_xlfn.DAYS(B1188,"10-Jun-2020")+1)</f>
        <v>402.12763157894739</v>
      </c>
      <c r="K1188" s="257" t="s">
        <v>59</v>
      </c>
    </row>
    <row r="1189" spans="2:11" ht="82.5">
      <c r="B1189" s="213">
        <v>45512</v>
      </c>
      <c r="C1189" s="214" t="s">
        <v>16</v>
      </c>
      <c r="D1189" s="226">
        <f t="shared" si="1142"/>
        <v>671</v>
      </c>
      <c r="E1189" s="226">
        <v>354</v>
      </c>
      <c r="F1189" s="218">
        <v>317</v>
      </c>
      <c r="G1189" s="226">
        <f t="shared" ref="G1189" si="1145">SUM(H1189:I1189)</f>
        <v>909</v>
      </c>
      <c r="H1189" s="226">
        <v>467</v>
      </c>
      <c r="I1189" s="219">
        <v>442</v>
      </c>
      <c r="J1189" s="219">
        <f>SUM($D$8,$D$10:$D1189)/(_xlfn.DAYS(B1189,"10-Jun-2020")+1)</f>
        <v>402.30440499671266</v>
      </c>
      <c r="K1189" s="257" t="s">
        <v>514</v>
      </c>
    </row>
    <row r="1190" spans="2:11">
      <c r="B1190" s="213">
        <v>45513</v>
      </c>
      <c r="C1190" s="214" t="s">
        <v>26</v>
      </c>
      <c r="D1190" s="226">
        <f t="shared" si="1140"/>
        <v>661</v>
      </c>
      <c r="E1190" s="226">
        <v>308</v>
      </c>
      <c r="F1190" s="218">
        <v>353</v>
      </c>
      <c r="G1190" s="226">
        <f t="shared" ref="G1190" si="1146">SUM(H1190:I1190)</f>
        <v>993</v>
      </c>
      <c r="H1190" s="226">
        <v>497</v>
      </c>
      <c r="I1190" s="219">
        <v>496</v>
      </c>
      <c r="J1190" s="219">
        <f>SUM($D$8,$D$10:$D1190)/(_xlfn.DAYS(B1190,"10-Jun-2020")+1)</f>
        <v>402.47437582128777</v>
      </c>
      <c r="K1190" s="257" t="s">
        <v>59</v>
      </c>
    </row>
    <row r="1191" spans="2:11">
      <c r="B1191" s="213">
        <v>45514</v>
      </c>
      <c r="C1191" s="214" t="s">
        <v>18</v>
      </c>
      <c r="D1191" s="226">
        <f t="shared" ref="D1191:D1192" si="1147">SUM(E1191:F1191)</f>
        <v>463</v>
      </c>
      <c r="E1191" s="226">
        <v>94</v>
      </c>
      <c r="F1191" s="218">
        <v>369</v>
      </c>
      <c r="G1191" s="226">
        <f t="shared" ref="G1191:G1192" si="1148">SUM(H1191:I1191)</f>
        <v>663</v>
      </c>
      <c r="H1191" s="226">
        <v>118</v>
      </c>
      <c r="I1191" s="219">
        <v>545</v>
      </c>
      <c r="J1191" s="219">
        <f>SUM($D$8,$D$10:$D1191)/(_xlfn.DAYS(B1191,"10-Jun-2020")+1)</f>
        <v>402.5141168745896</v>
      </c>
      <c r="K1191" s="257" t="s">
        <v>59</v>
      </c>
    </row>
    <row r="1192" spans="2:11">
      <c r="B1192" s="213">
        <v>45515</v>
      </c>
      <c r="C1192" s="214" t="s">
        <v>19</v>
      </c>
      <c r="D1192" s="226">
        <f t="shared" si="1147"/>
        <v>443</v>
      </c>
      <c r="E1192" s="226">
        <v>107</v>
      </c>
      <c r="F1192" s="218">
        <v>336</v>
      </c>
      <c r="G1192" s="226">
        <f t="shared" si="1148"/>
        <v>591</v>
      </c>
      <c r="H1192" s="226">
        <v>154</v>
      </c>
      <c r="I1192" s="219">
        <v>437</v>
      </c>
      <c r="J1192" s="219">
        <f>SUM($D$8,$D$10:$D1192)/(_xlfn.DAYS(B1192,"10-Jun-2020")+1)</f>
        <v>402.54068241469815</v>
      </c>
      <c r="K1192" s="257" t="s">
        <v>59</v>
      </c>
    </row>
    <row r="1193" spans="2:11">
      <c r="B1193" s="213">
        <v>45516</v>
      </c>
      <c r="C1193" s="214" t="s">
        <v>28</v>
      </c>
      <c r="D1193" s="226">
        <f t="shared" ref="D1193" si="1149">SUM(E1193:F1193)</f>
        <v>629</v>
      </c>
      <c r="E1193" s="226">
        <v>306</v>
      </c>
      <c r="F1193" s="218">
        <v>323</v>
      </c>
      <c r="G1193" s="226">
        <f t="shared" ref="G1193" si="1150">SUM(H1193:I1193)</f>
        <v>913</v>
      </c>
      <c r="H1193" s="226">
        <v>495</v>
      </c>
      <c r="I1193" s="219">
        <v>418</v>
      </c>
      <c r="J1193" s="219">
        <f>SUM($D$8,$D$10:$D1193)/(_xlfn.DAYS(B1193,"10-Jun-2020")+1)</f>
        <v>402.68918032786883</v>
      </c>
      <c r="K1193" s="257" t="s">
        <v>59</v>
      </c>
    </row>
    <row r="1194" spans="2:11" ht="33">
      <c r="B1194" s="213">
        <v>45517</v>
      </c>
      <c r="C1194" s="214" t="s">
        <v>29</v>
      </c>
      <c r="D1194" s="226">
        <f t="shared" ref="D1194" si="1151">SUM(E1194:F1194)</f>
        <v>725</v>
      </c>
      <c r="E1194" s="226">
        <v>318</v>
      </c>
      <c r="F1194" s="218">
        <v>407</v>
      </c>
      <c r="G1194" s="226">
        <f t="shared" ref="G1194" si="1152">SUM(H1194:I1194)</f>
        <v>936</v>
      </c>
      <c r="H1194" s="226">
        <v>453</v>
      </c>
      <c r="I1194" s="219">
        <v>483</v>
      </c>
      <c r="J1194" s="219">
        <f>SUM($D$8,$D$10:$D1194)/(_xlfn.DAYS(B1194,"10-Jun-2020")+1)</f>
        <v>402.90039318479688</v>
      </c>
      <c r="K1194" s="257" t="s">
        <v>515</v>
      </c>
    </row>
    <row r="1195" spans="2:11">
      <c r="B1195" s="213">
        <v>45518</v>
      </c>
      <c r="C1195" s="214" t="s">
        <v>15</v>
      </c>
      <c r="D1195" s="226">
        <f t="shared" ref="D1195:D1196" si="1153">SUM(E1195:F1195)</f>
        <v>657</v>
      </c>
      <c r="E1195" s="226">
        <v>315</v>
      </c>
      <c r="F1195" s="218">
        <v>342</v>
      </c>
      <c r="G1195" s="226">
        <f t="shared" ref="G1195:G1196" si="1154">SUM(H1195:I1195)</f>
        <v>879</v>
      </c>
      <c r="H1195" s="226">
        <v>488</v>
      </c>
      <c r="I1195" s="219">
        <v>391</v>
      </c>
      <c r="J1195" s="219">
        <f>SUM($D$8,$D$10:$D1195)/(_xlfn.DAYS(B1195,"10-Jun-2020")+1)</f>
        <v>403.06679764243614</v>
      </c>
      <c r="K1195" s="257" t="s">
        <v>59</v>
      </c>
    </row>
    <row r="1196" spans="2:11">
      <c r="B1196" s="213">
        <v>45519</v>
      </c>
      <c r="C1196" s="214" t="s">
        <v>16</v>
      </c>
      <c r="D1196" s="226">
        <f t="shared" si="1153"/>
        <v>498</v>
      </c>
      <c r="E1196" s="226">
        <v>211</v>
      </c>
      <c r="F1196" s="218">
        <v>287</v>
      </c>
      <c r="G1196" s="226">
        <f t="shared" si="1154"/>
        <v>653</v>
      </c>
      <c r="H1196" s="226">
        <v>308</v>
      </c>
      <c r="I1196" s="219">
        <v>345</v>
      </c>
      <c r="J1196" s="219">
        <f>SUM($D$8,$D$10:$D1196)/(_xlfn.DAYS(B1196,"10-Jun-2020")+1)</f>
        <v>403.12892670157066</v>
      </c>
      <c r="K1196" s="257" t="s">
        <v>59</v>
      </c>
    </row>
    <row r="1197" spans="2:11" ht="33">
      <c r="B1197" s="213">
        <v>45520</v>
      </c>
      <c r="C1197" s="214" t="s">
        <v>26</v>
      </c>
      <c r="D1197" s="226">
        <f t="shared" ref="D1197" si="1155">SUM(E1197:F1197)</f>
        <v>315</v>
      </c>
      <c r="E1197" s="226">
        <v>247</v>
      </c>
      <c r="F1197" s="218">
        <v>68</v>
      </c>
      <c r="G1197" s="226">
        <f t="shared" ref="G1197" si="1156">SUM(H1197:I1197)</f>
        <v>467</v>
      </c>
      <c r="H1197" s="226">
        <v>369</v>
      </c>
      <c r="I1197" s="219">
        <v>98</v>
      </c>
      <c r="J1197" s="219">
        <f>SUM($D$8,$D$10:$D1197)/(_xlfn.DAYS(B1197,"10-Jun-2020")+1)</f>
        <v>403.07128842380644</v>
      </c>
      <c r="K1197" s="257" t="s">
        <v>516</v>
      </c>
    </row>
    <row r="1198" spans="2:11">
      <c r="B1198" s="213">
        <v>45521</v>
      </c>
      <c r="C1198" s="214" t="s">
        <v>18</v>
      </c>
      <c r="D1198" s="226">
        <f t="shared" ref="D1198:D1199" si="1157">SUM(E1198:F1198)</f>
        <v>152</v>
      </c>
      <c r="E1198" s="226">
        <v>94</v>
      </c>
      <c r="F1198" s="218">
        <v>58</v>
      </c>
      <c r="G1198" s="226">
        <f t="shared" ref="G1198:G1199" si="1158">SUM(H1198:I1198)</f>
        <v>214</v>
      </c>
      <c r="H1198" s="226">
        <v>152</v>
      </c>
      <c r="I1198" s="219">
        <v>62</v>
      </c>
      <c r="J1198" s="219">
        <f>SUM($D$8,$D$10:$D1198)/(_xlfn.DAYS(B1198,"10-Jun-2020")+1)</f>
        <v>402.90718954248365</v>
      </c>
      <c r="K1198" s="257" t="s">
        <v>59</v>
      </c>
    </row>
    <row r="1199" spans="2:11">
      <c r="B1199" s="213">
        <v>45522</v>
      </c>
      <c r="C1199" s="214" t="s">
        <v>19</v>
      </c>
      <c r="D1199" s="226">
        <f t="shared" si="1157"/>
        <v>101</v>
      </c>
      <c r="E1199" s="226">
        <v>62</v>
      </c>
      <c r="F1199" s="218">
        <v>39</v>
      </c>
      <c r="G1199" s="226">
        <f t="shared" si="1158"/>
        <v>130</v>
      </c>
      <c r="H1199" s="226">
        <v>88</v>
      </c>
      <c r="I1199" s="219">
        <v>42</v>
      </c>
      <c r="J1199" s="219">
        <f>SUM($D$8,$D$10:$D1199)/(_xlfn.DAYS(B1199,"10-Jun-2020")+1)</f>
        <v>402.70999346832139</v>
      </c>
      <c r="K1199" s="257" t="s">
        <v>59</v>
      </c>
    </row>
    <row r="1200" spans="2:11">
      <c r="B1200" s="213">
        <v>45523</v>
      </c>
      <c r="C1200" s="214" t="s">
        <v>28</v>
      </c>
      <c r="D1200" s="226">
        <f t="shared" ref="D1200" si="1159">SUM(E1200:F1200)</f>
        <v>349</v>
      </c>
      <c r="E1200" s="226">
        <v>274</v>
      </c>
      <c r="F1200" s="218">
        <v>75</v>
      </c>
      <c r="G1200" s="226">
        <f t="shared" ref="G1200" si="1160">SUM(H1200:I1200)</f>
        <v>461</v>
      </c>
      <c r="H1200" s="226">
        <v>381</v>
      </c>
      <c r="I1200" s="219">
        <v>80</v>
      </c>
      <c r="J1200" s="219">
        <f>SUM($D$8,$D$10:$D1200)/(_xlfn.DAYS(B1200,"10-Jun-2020")+1)</f>
        <v>402.67493472584857</v>
      </c>
      <c r="K1200" s="257" t="s">
        <v>59</v>
      </c>
    </row>
    <row r="1201" spans="2:11">
      <c r="B1201" s="213">
        <v>45524</v>
      </c>
      <c r="C1201" s="214" t="s">
        <v>29</v>
      </c>
      <c r="D1201" s="226">
        <f t="shared" ref="D1201" si="1161">SUM(E1201:F1201)</f>
        <v>418</v>
      </c>
      <c r="E1201" s="226">
        <v>353</v>
      </c>
      <c r="F1201" s="218">
        <v>65</v>
      </c>
      <c r="G1201" s="226">
        <f t="shared" ref="G1201" si="1162">SUM(H1201:I1201)</f>
        <v>638</v>
      </c>
      <c r="H1201" s="226">
        <v>556</v>
      </c>
      <c r="I1201" s="219">
        <v>82</v>
      </c>
      <c r="J1201" s="219">
        <f>SUM($D$8,$D$10:$D1201)/(_xlfn.DAYS(B1201,"10-Jun-2020")+1)</f>
        <v>402.6849315068493</v>
      </c>
      <c r="K1201" s="257" t="s">
        <v>59</v>
      </c>
    </row>
    <row r="1202" spans="2:11">
      <c r="B1202" s="213">
        <v>45525</v>
      </c>
      <c r="C1202" s="214" t="s">
        <v>15</v>
      </c>
      <c r="D1202" s="226">
        <f t="shared" ref="D1202" si="1163">SUM(E1202:F1202)</f>
        <v>352</v>
      </c>
      <c r="E1202" s="226">
        <v>297</v>
      </c>
      <c r="F1202" s="218">
        <v>55</v>
      </c>
      <c r="G1202" s="226">
        <f t="shared" ref="G1202" si="1164">SUM(H1202:I1202)</f>
        <v>410</v>
      </c>
      <c r="H1202" s="226">
        <v>340</v>
      </c>
      <c r="I1202" s="219">
        <v>70</v>
      </c>
      <c r="J1202" s="219">
        <f>SUM($D$8,$D$10:$D1202)/(_xlfn.DAYS(B1202,"10-Jun-2020")+1)</f>
        <v>402.65189048239898</v>
      </c>
      <c r="K1202" s="257" t="s">
        <v>59</v>
      </c>
    </row>
    <row r="1203" spans="2:11" ht="82.5">
      <c r="B1203" s="213">
        <v>45526</v>
      </c>
      <c r="C1203" s="214" t="s">
        <v>16</v>
      </c>
      <c r="D1203" s="226">
        <f t="shared" ref="D1203:D1206" si="1165">SUM(E1203:F1203)</f>
        <v>391</v>
      </c>
      <c r="E1203" s="226">
        <v>327</v>
      </c>
      <c r="F1203" s="218">
        <v>64</v>
      </c>
      <c r="G1203" s="226">
        <f t="shared" ref="G1203:G1206" si="1166">SUM(H1203:I1203)</f>
        <v>581</v>
      </c>
      <c r="H1203" s="226">
        <v>490</v>
      </c>
      <c r="I1203" s="219">
        <v>91</v>
      </c>
      <c r="J1203" s="219">
        <f>SUM($D$8,$D$10:$D1203)/(_xlfn.DAYS(B1203,"10-Jun-2020")+1)</f>
        <v>402.64429967426707</v>
      </c>
      <c r="K1203" s="257" t="s">
        <v>517</v>
      </c>
    </row>
    <row r="1204" spans="2:11">
      <c r="B1204" s="213">
        <v>45527</v>
      </c>
      <c r="C1204" s="214" t="s">
        <v>26</v>
      </c>
      <c r="D1204" s="226">
        <f t="shared" si="1165"/>
        <v>394</v>
      </c>
      <c r="E1204" s="226">
        <v>339</v>
      </c>
      <c r="F1204" s="218">
        <v>55</v>
      </c>
      <c r="G1204" s="226">
        <f t="shared" si="1166"/>
        <v>521</v>
      </c>
      <c r="H1204" s="226">
        <v>455</v>
      </c>
      <c r="I1204" s="219">
        <v>66</v>
      </c>
      <c r="J1204" s="219">
        <f>SUM($D$8,$D$10:$D1204)/(_xlfn.DAYS(B1204,"10-Jun-2020")+1)</f>
        <v>402.638671875</v>
      </c>
      <c r="K1204" s="257" t="s">
        <v>59</v>
      </c>
    </row>
    <row r="1205" spans="2:11">
      <c r="B1205" s="213">
        <v>45528</v>
      </c>
      <c r="C1205" s="214" t="s">
        <v>18</v>
      </c>
      <c r="D1205" s="226">
        <f t="shared" si="1165"/>
        <v>137</v>
      </c>
      <c r="E1205" s="226">
        <v>101</v>
      </c>
      <c r="F1205" s="218">
        <v>36</v>
      </c>
      <c r="G1205" s="226">
        <f t="shared" si="1166"/>
        <v>206</v>
      </c>
      <c r="H1205" s="226">
        <v>164</v>
      </c>
      <c r="I1205" s="219">
        <v>42</v>
      </c>
      <c r="J1205" s="219">
        <f>SUM($D$8,$D$10:$D1205)/(_xlfn.DAYS(B1205,"10-Jun-2020")+1)</f>
        <v>402.46584255042291</v>
      </c>
      <c r="K1205" s="257" t="s">
        <v>59</v>
      </c>
    </row>
    <row r="1206" spans="2:11">
      <c r="B1206" s="213">
        <v>45529</v>
      </c>
      <c r="C1206" s="214" t="s">
        <v>19</v>
      </c>
      <c r="D1206" s="226">
        <f t="shared" si="1165"/>
        <v>102</v>
      </c>
      <c r="E1206" s="226">
        <v>77</v>
      </c>
      <c r="F1206" s="218">
        <v>25</v>
      </c>
      <c r="G1206" s="226">
        <f t="shared" si="1166"/>
        <v>155</v>
      </c>
      <c r="H1206" s="226">
        <v>128</v>
      </c>
      <c r="I1206" s="219">
        <v>27</v>
      </c>
      <c r="J1206" s="219">
        <f>SUM($D$8,$D$10:$D1206)/(_xlfn.DAYS(B1206,"10-Jun-2020")+1)</f>
        <v>402.27048114434331</v>
      </c>
      <c r="K1206" s="257" t="s">
        <v>59</v>
      </c>
    </row>
    <row r="1207" spans="2:11">
      <c r="B1207" s="213">
        <v>45530</v>
      </c>
      <c r="C1207" s="214" t="s">
        <v>28</v>
      </c>
      <c r="D1207" s="226">
        <f t="shared" ref="D1207" si="1167">SUM(E1207:F1207)</f>
        <v>311</v>
      </c>
      <c r="E1207" s="226">
        <v>252</v>
      </c>
      <c r="F1207" s="218">
        <v>59</v>
      </c>
      <c r="G1207" s="226">
        <f t="shared" ref="G1207" si="1168">SUM(H1207:I1207)</f>
        <v>517</v>
      </c>
      <c r="H1207" s="226">
        <v>448</v>
      </c>
      <c r="I1207" s="219">
        <v>69</v>
      </c>
      <c r="J1207" s="219">
        <f>SUM($D$8,$D$10:$D1207)/(_xlfn.DAYS(B1207,"10-Jun-2020")+1)</f>
        <v>402.21117608836909</v>
      </c>
      <c r="K1207" s="257" t="s">
        <v>59</v>
      </c>
    </row>
    <row r="1208" spans="2:11" ht="49.5">
      <c r="B1208" s="213">
        <v>45531</v>
      </c>
      <c r="C1208" s="214" t="s">
        <v>29</v>
      </c>
      <c r="D1208" s="226">
        <f t="shared" ref="D1208" si="1169">SUM(E1208:F1208)</f>
        <v>403</v>
      </c>
      <c r="E1208" s="226">
        <v>340</v>
      </c>
      <c r="F1208" s="218">
        <v>63</v>
      </c>
      <c r="G1208" s="226">
        <f t="shared" ref="G1208" si="1170">SUM(H1208:I1208)</f>
        <v>608</v>
      </c>
      <c r="H1208" s="226">
        <v>538</v>
      </c>
      <c r="I1208" s="219">
        <v>70</v>
      </c>
      <c r="J1208" s="219">
        <f>SUM($D$8,$D$10:$D1208)/(_xlfn.DAYS(B1208,"10-Jun-2020")+1)</f>
        <v>402.21168831168831</v>
      </c>
      <c r="K1208" s="257" t="s">
        <v>518</v>
      </c>
    </row>
    <row r="1209" spans="2:11">
      <c r="B1209" s="141">
        <v>45532</v>
      </c>
      <c r="C1209" s="220" t="s">
        <v>15</v>
      </c>
      <c r="D1209" s="221">
        <f t="shared" ref="D1209" si="1171">SUM(E1209:F1209)</f>
        <v>388</v>
      </c>
      <c r="E1209" s="221">
        <v>300</v>
      </c>
      <c r="F1209" s="222">
        <v>88</v>
      </c>
      <c r="G1209" s="221">
        <f t="shared" ref="G1209" si="1172">SUM(H1209:I1209)</f>
        <v>552</v>
      </c>
      <c r="H1209" s="221">
        <v>443</v>
      </c>
      <c r="I1209" s="223">
        <v>109</v>
      </c>
      <c r="J1209" s="223">
        <f>SUM($D$8,$D$10:$D1209)/(_xlfn.DAYS(B1209,"10-Jun-2020")+1)</f>
        <v>402.20246593121351</v>
      </c>
      <c r="K1209" s="261" t="s">
        <v>59</v>
      </c>
    </row>
    <row r="1210" spans="2:11" ht="33">
      <c r="B1210" s="213">
        <v>45533</v>
      </c>
      <c r="C1210" s="214" t="s">
        <v>16</v>
      </c>
      <c r="D1210" s="226">
        <f t="shared" ref="D1210" si="1173">SUM(E1210:F1210)</f>
        <v>364</v>
      </c>
      <c r="E1210" s="226">
        <v>307</v>
      </c>
      <c r="F1210" s="218">
        <v>57</v>
      </c>
      <c r="G1210" s="226">
        <f t="shared" ref="G1210" si="1174">SUM(H1210:I1210)</f>
        <v>494</v>
      </c>
      <c r="H1210" s="226">
        <v>430</v>
      </c>
      <c r="I1210" s="219">
        <v>64</v>
      </c>
      <c r="J1210" s="219">
        <f>SUM($D$8,$D$10:$D1210)/(_xlfn.DAYS(B1210,"10-Jun-2020")+1)</f>
        <v>402.17769130998704</v>
      </c>
      <c r="K1210" s="257" t="s">
        <v>519</v>
      </c>
    </row>
    <row r="1211" spans="2:11">
      <c r="B1211" s="141">
        <v>45534</v>
      </c>
      <c r="C1211" s="220" t="s">
        <v>26</v>
      </c>
      <c r="D1211" s="221">
        <f t="shared" ref="D1211:D1213" si="1175">SUM(E1211:F1211)</f>
        <v>362</v>
      </c>
      <c r="E1211" s="226">
        <v>293</v>
      </c>
      <c r="F1211" s="218">
        <v>69</v>
      </c>
      <c r="G1211" s="226">
        <f t="shared" ref="G1211:G1213" si="1176">SUM(H1211:I1211)</f>
        <v>469</v>
      </c>
      <c r="H1211" s="226">
        <v>386</v>
      </c>
      <c r="I1211" s="219">
        <v>83</v>
      </c>
      <c r="J1211" s="219">
        <f>SUM($D$8,$D$10:$D1211)/(_xlfn.DAYS(B1211,"10-Jun-2020")+1)</f>
        <v>402.15165262475699</v>
      </c>
      <c r="K1211" s="257" t="s">
        <v>59</v>
      </c>
    </row>
    <row r="1212" spans="2:11">
      <c r="B1212" s="213">
        <v>45535</v>
      </c>
      <c r="C1212" s="214" t="s">
        <v>18</v>
      </c>
      <c r="D1212" s="226">
        <f t="shared" si="1175"/>
        <v>169</v>
      </c>
      <c r="E1212" s="226">
        <v>122</v>
      </c>
      <c r="F1212" s="218">
        <v>47</v>
      </c>
      <c r="G1212" s="226">
        <f t="shared" si="1176"/>
        <v>191</v>
      </c>
      <c r="H1212" s="226">
        <v>143</v>
      </c>
      <c r="I1212" s="219">
        <v>48</v>
      </c>
      <c r="J1212" s="219">
        <f>SUM($D$8,$D$10:$D1212)/(_xlfn.DAYS(B1212,"10-Jun-2020")+1)</f>
        <v>402.00064766839381</v>
      </c>
      <c r="K1212" s="257" t="s">
        <v>59</v>
      </c>
    </row>
    <row r="1213" spans="2:11">
      <c r="B1213" s="141">
        <v>45536</v>
      </c>
      <c r="C1213" s="220" t="s">
        <v>19</v>
      </c>
      <c r="D1213" s="221">
        <f t="shared" si="1175"/>
        <v>107</v>
      </c>
      <c r="E1213" s="226">
        <v>59</v>
      </c>
      <c r="F1213" s="218">
        <v>48</v>
      </c>
      <c r="G1213" s="226">
        <f t="shared" si="1176"/>
        <v>125</v>
      </c>
      <c r="H1213" s="226">
        <v>70</v>
      </c>
      <c r="I1213" s="219">
        <v>55</v>
      </c>
      <c r="J1213" s="219">
        <f>SUM($D$8,$D$10:$D1213)/(_xlfn.DAYS(B1213,"10-Jun-2020")+1)</f>
        <v>401.80970873786407</v>
      </c>
      <c r="K1213" s="257" t="s">
        <v>59</v>
      </c>
    </row>
    <row r="1214" spans="2:11">
      <c r="B1214" s="141">
        <v>45537</v>
      </c>
      <c r="C1214" s="220" t="s">
        <v>28</v>
      </c>
      <c r="D1214" s="221">
        <f t="shared" ref="D1214" si="1177">SUM(E1214:F1214)</f>
        <v>293</v>
      </c>
      <c r="E1214" s="226">
        <v>253</v>
      </c>
      <c r="F1214" s="218">
        <v>40</v>
      </c>
      <c r="G1214" s="226">
        <f t="shared" ref="G1214" si="1178">SUM(H1214:I1214)</f>
        <v>454</v>
      </c>
      <c r="H1214" s="226">
        <v>410</v>
      </c>
      <c r="I1214" s="219">
        <v>44</v>
      </c>
      <c r="J1214" s="219">
        <f>SUM($D$8,$D$10:$D1214)/(_xlfn.DAYS(B1214,"10-Jun-2020")+1)</f>
        <v>401.7393272962484</v>
      </c>
      <c r="K1214" s="257" t="s">
        <v>59</v>
      </c>
    </row>
    <row r="1215" spans="2:11">
      <c r="B1215" s="141">
        <v>45538</v>
      </c>
      <c r="C1215" s="220" t="s">
        <v>29</v>
      </c>
      <c r="D1215" s="221">
        <f t="shared" ref="D1215" si="1179">SUM(E1215:F1215)</f>
        <v>420</v>
      </c>
      <c r="E1215" s="226">
        <v>353</v>
      </c>
      <c r="F1215" s="218">
        <v>67</v>
      </c>
      <c r="G1215" s="226">
        <f t="shared" ref="G1215" si="1180">SUM(H1215:I1215)</f>
        <v>657</v>
      </c>
      <c r="H1215" s="226">
        <v>566</v>
      </c>
      <c r="I1215" s="219">
        <v>91</v>
      </c>
      <c r="J1215" s="219">
        <f>SUM($D$8,$D$10:$D1215)/(_xlfn.DAYS(B1215,"10-Jun-2020")+1)</f>
        <v>401.75113122171945</v>
      </c>
      <c r="K1215" s="257" t="s">
        <v>520</v>
      </c>
    </row>
    <row r="1216" spans="2:11">
      <c r="B1216" s="213">
        <v>45539</v>
      </c>
      <c r="C1216" s="214" t="s">
        <v>15</v>
      </c>
      <c r="D1216" s="226">
        <f t="shared" ref="D1216" si="1181">SUM(E1216:F1216)</f>
        <v>370</v>
      </c>
      <c r="E1216" s="226">
        <v>312</v>
      </c>
      <c r="F1216" s="218">
        <v>58</v>
      </c>
      <c r="G1216" s="226">
        <f t="shared" ref="G1216" si="1182">SUM(H1216:I1216)</f>
        <v>565</v>
      </c>
      <c r="H1216" s="226">
        <v>497</v>
      </c>
      <c r="I1216" s="219">
        <v>68</v>
      </c>
      <c r="J1216" s="219">
        <f>SUM($D$8,$D$10:$D1216)/(_xlfn.DAYS(B1216,"10-Jun-2020")+1)</f>
        <v>401.73062015503876</v>
      </c>
      <c r="K1216" s="257" t="s">
        <v>59</v>
      </c>
    </row>
    <row r="1217" spans="2:11">
      <c r="B1217" s="262">
        <v>45540</v>
      </c>
      <c r="C1217" s="263" t="s">
        <v>16</v>
      </c>
      <c r="D1217" s="264">
        <f t="shared" ref="D1217" si="1183">SUM(E1217:F1217)</f>
        <v>397</v>
      </c>
      <c r="E1217" s="264">
        <v>329</v>
      </c>
      <c r="F1217" s="265">
        <v>68</v>
      </c>
      <c r="G1217" s="264">
        <f t="shared" ref="G1217" si="1184">SUM(H1217:I1217)</f>
        <v>507</v>
      </c>
      <c r="H1217" s="264">
        <v>431</v>
      </c>
      <c r="I1217" s="266">
        <v>76</v>
      </c>
      <c r="J1217" s="266">
        <f>SUM($D$8,$D$10:$D1217)/(_xlfn.DAYS(B1217,"10-Jun-2020")+1)</f>
        <v>401.72756617172371</v>
      </c>
      <c r="K1217" s="267" t="s">
        <v>59</v>
      </c>
    </row>
    <row r="1218" spans="2:11" ht="33">
      <c r="B1218" s="141">
        <v>45541</v>
      </c>
      <c r="C1218" s="220" t="s">
        <v>26</v>
      </c>
      <c r="D1218" s="251">
        <f t="shared" ref="D1218:D1220" si="1185">SUM(E1218:F1218)</f>
        <v>295</v>
      </c>
      <c r="E1218" s="221">
        <v>242</v>
      </c>
      <c r="F1218" s="222">
        <v>53</v>
      </c>
      <c r="G1218" s="221">
        <f t="shared" ref="G1218:G1220" si="1186">SUM(H1218:I1218)</f>
        <v>378</v>
      </c>
      <c r="H1218" s="221">
        <v>308</v>
      </c>
      <c r="I1218" s="223">
        <v>70</v>
      </c>
      <c r="J1218" s="223">
        <f>SUM($D$8,$D$10:$D1218)/(_xlfn.DAYS(B1218,"10-Jun-2020")+1)</f>
        <v>401.65870967741938</v>
      </c>
      <c r="K1218" s="261" t="s">
        <v>522</v>
      </c>
    </row>
    <row r="1219" spans="2:11">
      <c r="B1219" s="141">
        <v>45542</v>
      </c>
      <c r="C1219" s="220" t="s">
        <v>18</v>
      </c>
      <c r="D1219" s="251">
        <f t="shared" si="1185"/>
        <v>123</v>
      </c>
      <c r="E1219" s="221">
        <v>73</v>
      </c>
      <c r="F1219" s="222">
        <v>50</v>
      </c>
      <c r="G1219" s="221">
        <f t="shared" si="1186"/>
        <v>205</v>
      </c>
      <c r="H1219" s="221">
        <v>150</v>
      </c>
      <c r="I1219" s="223">
        <v>55</v>
      </c>
      <c r="J1219" s="223">
        <f>SUM($D$8,$D$10:$D1219)/(_xlfn.DAYS(B1219,"10-Jun-2020")+1)</f>
        <v>401.4790457769181</v>
      </c>
      <c r="K1219" s="261" t="s">
        <v>59</v>
      </c>
    </row>
    <row r="1220" spans="2:11" ht="33">
      <c r="B1220" s="141">
        <v>45543</v>
      </c>
      <c r="C1220" s="220" t="s">
        <v>19</v>
      </c>
      <c r="D1220" s="251">
        <f t="shared" si="1185"/>
        <v>121</v>
      </c>
      <c r="E1220" s="221">
        <v>81</v>
      </c>
      <c r="F1220" s="222">
        <v>40</v>
      </c>
      <c r="G1220" s="221">
        <f t="shared" si="1186"/>
        <v>186</v>
      </c>
      <c r="H1220" s="221">
        <v>113</v>
      </c>
      <c r="I1220" s="223">
        <v>73</v>
      </c>
      <c r="J1220" s="223">
        <f>SUM($D$8,$D$10:$D1220)/(_xlfn.DAYS(B1220,"10-Jun-2020")+1)</f>
        <v>401.29832474226805</v>
      </c>
      <c r="K1220" s="261" t="s">
        <v>521</v>
      </c>
    </row>
    <row r="1221" spans="2:11">
      <c r="B1221" s="141">
        <v>45544</v>
      </c>
      <c r="C1221" s="220" t="s">
        <v>28</v>
      </c>
      <c r="D1221" s="251">
        <f t="shared" ref="D1221" si="1187">SUM(E1221:F1221)</f>
        <v>1254</v>
      </c>
      <c r="E1221" s="221">
        <v>425</v>
      </c>
      <c r="F1221" s="222">
        <v>829</v>
      </c>
      <c r="G1221" s="221">
        <f t="shared" ref="G1221" si="1188">SUM(H1221:I1221)</f>
        <v>2134</v>
      </c>
      <c r="H1221" s="221">
        <v>656</v>
      </c>
      <c r="I1221" s="223">
        <v>1478</v>
      </c>
      <c r="J1221" s="223">
        <f>SUM($D$8,$D$10:$D1221)/(_xlfn.DAYS(B1221,"10-Jun-2020")+1)</f>
        <v>401.84739214423695</v>
      </c>
      <c r="K1221" s="261" t="s">
        <v>59</v>
      </c>
    </row>
    <row r="1222" spans="2:11">
      <c r="B1222" s="141">
        <v>45545</v>
      </c>
      <c r="C1222" s="220" t="s">
        <v>29</v>
      </c>
      <c r="D1222" s="251">
        <f t="shared" ref="D1222" si="1189">SUM(E1222:F1222)</f>
        <v>1541</v>
      </c>
      <c r="E1222" s="221">
        <v>441</v>
      </c>
      <c r="F1222" s="222">
        <v>1100</v>
      </c>
      <c r="G1222" s="221">
        <f t="shared" ref="G1222" si="1190">SUM(H1222:I1222)</f>
        <v>2128</v>
      </c>
      <c r="H1222" s="221">
        <v>614</v>
      </c>
      <c r="I1222" s="223">
        <v>1514</v>
      </c>
      <c r="J1222" s="223">
        <f>SUM($D$8,$D$10:$D1222)/(_xlfn.DAYS(B1222,"10-Jun-2020")+1)</f>
        <v>402.5804375804376</v>
      </c>
      <c r="K1222" s="261" t="s">
        <v>59</v>
      </c>
    </row>
    <row r="1223" spans="2:11" ht="33">
      <c r="B1223" s="213">
        <v>45546</v>
      </c>
      <c r="C1223" s="214" t="s">
        <v>15</v>
      </c>
      <c r="D1223" s="226">
        <f t="shared" ref="D1223" si="1191">SUM(E1223:F1223)</f>
        <v>1674</v>
      </c>
      <c r="E1223" s="226">
        <v>439</v>
      </c>
      <c r="F1223" s="218">
        <v>1235</v>
      </c>
      <c r="G1223" s="226">
        <f t="shared" ref="G1223" si="1192">SUM(H1223:I1223)</f>
        <v>2354</v>
      </c>
      <c r="H1223" s="226">
        <v>703</v>
      </c>
      <c r="I1223" s="219">
        <v>1651</v>
      </c>
      <c r="J1223" s="219">
        <f>SUM($D$8,$D$10:$D1223)/(_xlfn.DAYS(B1223,"10-Jun-2020")+1)</f>
        <v>403.39807073954984</v>
      </c>
      <c r="K1223" s="257" t="s">
        <v>523</v>
      </c>
    </row>
    <row r="1224" spans="2:11">
      <c r="B1224" s="213">
        <v>45547</v>
      </c>
      <c r="C1224" s="214" t="s">
        <v>16</v>
      </c>
      <c r="D1224" s="226">
        <f t="shared" ref="D1224" si="1193">SUM(E1224:F1224)</f>
        <v>1678</v>
      </c>
      <c r="E1224" s="226">
        <v>474</v>
      </c>
      <c r="F1224" s="218">
        <v>1204</v>
      </c>
      <c r="G1224" s="226">
        <f t="shared" ref="G1224" si="1194">SUM(H1224:I1224)</f>
        <v>2253</v>
      </c>
      <c r="H1224" s="226">
        <v>716</v>
      </c>
      <c r="I1224" s="219">
        <v>1537</v>
      </c>
      <c r="J1224" s="219">
        <f>SUM($D$8,$D$10:$D1224)/(_xlfn.DAYS(B1224,"10-Jun-2020")+1)</f>
        <v>404.21722365038562</v>
      </c>
      <c r="K1224" s="257" t="s">
        <v>524</v>
      </c>
    </row>
    <row r="1225" spans="2:11">
      <c r="B1225" s="213">
        <v>45548</v>
      </c>
      <c r="C1225" s="214" t="s">
        <v>26</v>
      </c>
      <c r="D1225" s="226">
        <f t="shared" ref="D1225" si="1195">SUM(E1225:F1225)</f>
        <v>1604</v>
      </c>
      <c r="E1225" s="226">
        <v>346</v>
      </c>
      <c r="F1225" s="218">
        <v>1258</v>
      </c>
      <c r="G1225" s="226">
        <f t="shared" ref="G1225" si="1196">SUM(H1225:I1225)</f>
        <v>2024</v>
      </c>
      <c r="H1225" s="226">
        <v>458</v>
      </c>
      <c r="I1225" s="219">
        <v>1566</v>
      </c>
      <c r="J1225" s="219">
        <f>SUM($D$8,$D$10:$D1225)/(_xlfn.DAYS(B1225,"10-Jun-2020")+1)</f>
        <v>404.98779704560053</v>
      </c>
      <c r="K1225" s="257" t="s">
        <v>59</v>
      </c>
    </row>
    <row r="1226" spans="2:11">
      <c r="B1226" s="213">
        <v>45549</v>
      </c>
      <c r="C1226" s="214" t="s">
        <v>18</v>
      </c>
      <c r="D1226" s="226">
        <f t="shared" ref="D1226:D1230" si="1197">SUM(E1226:F1226)</f>
        <v>1284</v>
      </c>
      <c r="E1226" s="226">
        <v>189</v>
      </c>
      <c r="F1226" s="218">
        <v>1095</v>
      </c>
      <c r="G1226" s="226">
        <f t="shared" ref="G1226:G1230" si="1198">SUM(H1226:I1226)</f>
        <v>1678</v>
      </c>
      <c r="H1226" s="226">
        <v>316</v>
      </c>
      <c r="I1226" s="219">
        <v>1362</v>
      </c>
      <c r="J1226" s="219">
        <f>SUM($D$8,$D$10:$D1226)/(_xlfn.DAYS(B1226,"10-Jun-2020")+1)</f>
        <v>405.5519897304236</v>
      </c>
      <c r="K1226" s="257" t="s">
        <v>59</v>
      </c>
    </row>
    <row r="1227" spans="2:11">
      <c r="B1227" s="213">
        <v>45550</v>
      </c>
      <c r="C1227" s="214" t="s">
        <v>19</v>
      </c>
      <c r="D1227" s="226">
        <f t="shared" si="1197"/>
        <v>1023</v>
      </c>
      <c r="E1227" s="226">
        <v>121</v>
      </c>
      <c r="F1227" s="218">
        <v>902</v>
      </c>
      <c r="G1227" s="226">
        <f t="shared" si="1198"/>
        <v>1235</v>
      </c>
      <c r="H1227" s="226">
        <v>135</v>
      </c>
      <c r="I1227" s="219">
        <v>1100</v>
      </c>
      <c r="J1227" s="219">
        <f>SUM($D$8,$D$10:$D1227)/(_xlfn.DAYS(B1227,"10-Jun-2020")+1)</f>
        <v>405.94804361770366</v>
      </c>
      <c r="K1227" s="257" t="s">
        <v>59</v>
      </c>
    </row>
    <row r="1228" spans="2:11">
      <c r="B1228" s="213">
        <v>45551</v>
      </c>
      <c r="C1228" s="214" t="s">
        <v>28</v>
      </c>
      <c r="D1228" s="226">
        <f t="shared" si="1197"/>
        <v>1064</v>
      </c>
      <c r="E1228" s="226">
        <v>223</v>
      </c>
      <c r="F1228" s="218">
        <v>841</v>
      </c>
      <c r="G1228" s="226">
        <f t="shared" si="1198"/>
        <v>1311</v>
      </c>
      <c r="H1228" s="226">
        <v>275</v>
      </c>
      <c r="I1228" s="219">
        <v>1036</v>
      </c>
      <c r="J1228" s="219">
        <f>SUM($D$8,$D$10:$D1228)/(_xlfn.DAYS(B1228,"10-Jun-2020")+1)</f>
        <v>406.36987179487181</v>
      </c>
      <c r="K1228" s="257" t="s">
        <v>59</v>
      </c>
    </row>
    <row r="1229" spans="2:11">
      <c r="B1229" s="213">
        <v>45552</v>
      </c>
      <c r="C1229" s="214" t="s">
        <v>29</v>
      </c>
      <c r="D1229" s="226">
        <f t="shared" si="1197"/>
        <v>371</v>
      </c>
      <c r="E1229" s="226">
        <v>286</v>
      </c>
      <c r="F1229" s="218">
        <v>85</v>
      </c>
      <c r="G1229" s="226">
        <f t="shared" si="1198"/>
        <v>463</v>
      </c>
      <c r="H1229" s="226">
        <v>373</v>
      </c>
      <c r="I1229" s="219">
        <v>90</v>
      </c>
      <c r="J1229" s="219">
        <f>SUM($D$8,$D$10:$D1229)/(_xlfn.DAYS(B1229,"10-Jun-2020")+1)</f>
        <v>406.34721332479182</v>
      </c>
      <c r="K1229" s="257" t="s">
        <v>59</v>
      </c>
    </row>
    <row r="1230" spans="2:11">
      <c r="B1230" s="213">
        <v>45553</v>
      </c>
      <c r="C1230" s="214" t="s">
        <v>15</v>
      </c>
      <c r="D1230" s="226">
        <f t="shared" si="1197"/>
        <v>334</v>
      </c>
      <c r="E1230" s="226">
        <v>259</v>
      </c>
      <c r="F1230" s="218">
        <v>75</v>
      </c>
      <c r="G1230" s="226">
        <f t="shared" si="1198"/>
        <v>435</v>
      </c>
      <c r="H1230" s="226">
        <v>349</v>
      </c>
      <c r="I1230" s="219">
        <v>86</v>
      </c>
      <c r="J1230" s="219">
        <f>SUM($D$8,$D$10:$D1230)/(_xlfn.DAYS(B1230,"10-Jun-2020")+1)</f>
        <v>406.30089628681179</v>
      </c>
      <c r="K1230" s="257" t="s">
        <v>59</v>
      </c>
    </row>
    <row r="1231" spans="2:11" ht="33">
      <c r="B1231" s="213">
        <v>45554</v>
      </c>
      <c r="C1231" s="214" t="s">
        <v>16</v>
      </c>
      <c r="D1231" s="226">
        <f t="shared" ref="D1231" si="1199">SUM(E1231:F1231)</f>
        <v>515</v>
      </c>
      <c r="E1231" s="226">
        <v>394</v>
      </c>
      <c r="F1231" s="218">
        <v>121</v>
      </c>
      <c r="G1231" s="226">
        <f t="shared" ref="G1231" si="1200">SUM(H1231:I1231)</f>
        <v>706</v>
      </c>
      <c r="H1231" s="226">
        <v>565</v>
      </c>
      <c r="I1231" s="219">
        <v>141</v>
      </c>
      <c r="J1231" s="219">
        <f>SUM($D$8,$D$10:$D1231)/(_xlfn.DAYS(B1231,"10-Jun-2020")+1)</f>
        <v>406.37044145873318</v>
      </c>
      <c r="K1231" s="257" t="s">
        <v>525</v>
      </c>
    </row>
    <row r="1232" spans="2:11">
      <c r="B1232" s="213">
        <v>45555</v>
      </c>
      <c r="C1232" s="214" t="s">
        <v>26</v>
      </c>
      <c r="D1232" s="226">
        <f t="shared" ref="D1232" si="1201">SUM(E1232:F1232)</f>
        <v>474</v>
      </c>
      <c r="E1232" s="226">
        <v>335</v>
      </c>
      <c r="F1232" s="218">
        <v>139</v>
      </c>
      <c r="G1232" s="226">
        <f t="shared" ref="G1232" si="1202">SUM(H1232:I1232)</f>
        <v>641</v>
      </c>
      <c r="H1232" s="226">
        <v>464</v>
      </c>
      <c r="I1232" s="219">
        <v>177</v>
      </c>
      <c r="J1232" s="219">
        <f>SUM($D$8,$D$10:$D1232)/(_xlfn.DAYS(B1232,"10-Jun-2020")+1)</f>
        <v>406.41368286445015</v>
      </c>
      <c r="K1232" s="257" t="s">
        <v>59</v>
      </c>
    </row>
    <row r="1233" spans="2:11">
      <c r="B1233" s="213">
        <v>45556</v>
      </c>
      <c r="C1233" s="214" t="s">
        <v>18</v>
      </c>
      <c r="D1233" s="226">
        <f t="shared" ref="D1233:D1234" si="1203">SUM(E1233:F1233)</f>
        <v>216</v>
      </c>
      <c r="E1233" s="226">
        <v>118</v>
      </c>
      <c r="F1233" s="218">
        <v>98</v>
      </c>
      <c r="G1233" s="226">
        <f t="shared" ref="G1233:G1234" si="1204">SUM(H1233:I1233)</f>
        <v>283</v>
      </c>
      <c r="H1233" s="226">
        <v>152</v>
      </c>
      <c r="I1233" s="219">
        <v>131</v>
      </c>
      <c r="J1233" s="219">
        <f>SUM($D$8,$D$10:$D1233)/(_xlfn.DAYS(B1233,"10-Jun-2020")+1)</f>
        <v>406.29201277955269</v>
      </c>
      <c r="K1233" s="257" t="s">
        <v>59</v>
      </c>
    </row>
    <row r="1234" spans="2:11">
      <c r="B1234" s="213">
        <v>45557</v>
      </c>
      <c r="C1234" s="214" t="s">
        <v>19</v>
      </c>
      <c r="D1234" s="226">
        <f t="shared" si="1203"/>
        <v>257</v>
      </c>
      <c r="E1234" s="226">
        <v>99</v>
      </c>
      <c r="F1234" s="218">
        <v>158</v>
      </c>
      <c r="G1234" s="226">
        <f t="shared" si="1204"/>
        <v>341</v>
      </c>
      <c r="H1234" s="226">
        <v>131</v>
      </c>
      <c r="I1234" s="219">
        <v>210</v>
      </c>
      <c r="J1234" s="219">
        <f>SUM($D$8,$D$10:$D1234)/(_xlfn.DAYS(B1234,"10-Jun-2020")+1)</f>
        <v>406.19667943805877</v>
      </c>
      <c r="K1234" s="257" t="s">
        <v>59</v>
      </c>
    </row>
    <row r="1235" spans="2:11">
      <c r="B1235" s="213">
        <v>45558</v>
      </c>
      <c r="C1235" s="214" t="s">
        <v>28</v>
      </c>
      <c r="D1235" s="226">
        <f t="shared" ref="D1235" si="1205">SUM(E1235:F1235)</f>
        <v>466</v>
      </c>
      <c r="E1235" s="226">
        <v>315</v>
      </c>
      <c r="F1235" s="218">
        <v>151</v>
      </c>
      <c r="G1235" s="226">
        <f t="shared" ref="G1235" si="1206">SUM(H1235:I1235)</f>
        <v>655</v>
      </c>
      <c r="H1235" s="226">
        <v>470</v>
      </c>
      <c r="I1235" s="219">
        <v>185</v>
      </c>
      <c r="J1235" s="219">
        <f>SUM($D$8,$D$10:$D1235)/(_xlfn.DAYS(B1235,"10-Jun-2020")+1)</f>
        <v>406.23484365028719</v>
      </c>
      <c r="K1235" s="257" t="s">
        <v>59</v>
      </c>
    </row>
    <row r="1236" spans="2:11">
      <c r="B1236" s="141">
        <v>45559</v>
      </c>
      <c r="C1236" s="220" t="s">
        <v>29</v>
      </c>
      <c r="D1236" s="221">
        <f t="shared" ref="D1236" si="1207">SUM(E1236:F1236)</f>
        <v>433</v>
      </c>
      <c r="E1236" s="221">
        <v>317</v>
      </c>
      <c r="F1236" s="222">
        <v>116</v>
      </c>
      <c r="G1236" s="221">
        <f t="shared" ref="G1236" si="1208">SUM(H1236:I1236)</f>
        <v>629</v>
      </c>
      <c r="H1236" s="221">
        <v>475</v>
      </c>
      <c r="I1236" s="223">
        <v>154</v>
      </c>
      <c r="J1236" s="223">
        <f>SUM($D$8,$D$10:$D1236)/(_xlfn.DAYS(B1236,"10-Jun-2020")+1)</f>
        <v>406.25191326530614</v>
      </c>
      <c r="K1236" s="261" t="s">
        <v>526</v>
      </c>
    </row>
    <row r="1237" spans="2:11">
      <c r="B1237" s="213">
        <v>45560</v>
      </c>
      <c r="C1237" s="214" t="s">
        <v>15</v>
      </c>
      <c r="D1237" s="226">
        <f t="shared" ref="D1237" si="1209">SUM(E1237:F1237)</f>
        <v>446</v>
      </c>
      <c r="E1237" s="226">
        <v>324</v>
      </c>
      <c r="F1237" s="218">
        <v>122</v>
      </c>
      <c r="G1237" s="226">
        <f t="shared" ref="G1237" si="1210">SUM(H1237:I1237)</f>
        <v>581</v>
      </c>
      <c r="H1237" s="226">
        <v>433</v>
      </c>
      <c r="I1237" s="219">
        <v>148</v>
      </c>
      <c r="J1237" s="219">
        <f>SUM($D$8,$D$10:$D1237)/(_xlfn.DAYS(B1237,"10-Jun-2020")+1)</f>
        <v>406.27724665391969</v>
      </c>
      <c r="K1237" s="257" t="s">
        <v>59</v>
      </c>
    </row>
    <row r="1238" spans="2:11" ht="33">
      <c r="B1238" s="213">
        <v>45561</v>
      </c>
      <c r="C1238" s="214" t="s">
        <v>16</v>
      </c>
      <c r="D1238" s="226">
        <f t="shared" ref="D1238" si="1211">SUM(E1238:F1238)</f>
        <v>459</v>
      </c>
      <c r="E1238" s="226">
        <v>320</v>
      </c>
      <c r="F1238" s="218">
        <v>139</v>
      </c>
      <c r="G1238" s="226">
        <f t="shared" ref="G1238" si="1212">SUM(H1238:I1238)</f>
        <v>642</v>
      </c>
      <c r="H1238" s="226">
        <v>458</v>
      </c>
      <c r="I1238" s="219">
        <v>184</v>
      </c>
      <c r="J1238" s="219">
        <f>SUM($D$8,$D$10:$D1238)/(_xlfn.DAYS(B1238,"10-Jun-2020")+1)</f>
        <v>406.31082802547769</v>
      </c>
      <c r="K1238" s="257" t="s">
        <v>527</v>
      </c>
    </row>
    <row r="1239" spans="2:11" ht="33">
      <c r="B1239" s="213">
        <v>45562</v>
      </c>
      <c r="C1239" s="214" t="s">
        <v>26</v>
      </c>
      <c r="D1239" s="226">
        <f t="shared" ref="D1239" si="1213">SUM(E1239:F1239)</f>
        <v>420</v>
      </c>
      <c r="E1239" s="226">
        <v>258</v>
      </c>
      <c r="F1239" s="218">
        <v>162</v>
      </c>
      <c r="G1239" s="226">
        <f t="shared" ref="G1239" si="1214">SUM(H1239:I1239)</f>
        <v>561</v>
      </c>
      <c r="H1239" s="226">
        <v>336</v>
      </c>
      <c r="I1239" s="219">
        <v>225</v>
      </c>
      <c r="J1239" s="219">
        <f>SUM($D$8,$D$10:$D1239)/(_xlfn.DAYS(B1239,"10-Jun-2020")+1)</f>
        <v>406.31954169318902</v>
      </c>
      <c r="K1239" s="257" t="s">
        <v>528</v>
      </c>
    </row>
    <row r="1240" spans="2:11">
      <c r="B1240" s="213">
        <v>45563</v>
      </c>
      <c r="C1240" s="214" t="s">
        <v>18</v>
      </c>
      <c r="D1240" s="226">
        <f t="shared" ref="D1240:D1241" si="1215">SUM(E1240:F1240)</f>
        <v>152</v>
      </c>
      <c r="E1240" s="226">
        <v>102</v>
      </c>
      <c r="F1240" s="218">
        <v>50</v>
      </c>
      <c r="G1240" s="226">
        <f t="shared" ref="G1240:G1241" si="1216">SUM(H1240:I1240)</f>
        <v>194</v>
      </c>
      <c r="H1240" s="226">
        <v>124</v>
      </c>
      <c r="I1240" s="219">
        <v>70</v>
      </c>
      <c r="J1240" s="219">
        <f>SUM($D$8,$D$10:$D1240)/(_xlfn.DAYS(B1240,"10-Jun-2020")+1)</f>
        <v>406.15776081424934</v>
      </c>
      <c r="K1240" s="257" t="s">
        <v>59</v>
      </c>
    </row>
    <row r="1241" spans="2:11">
      <c r="B1241" s="213">
        <v>45564</v>
      </c>
      <c r="C1241" s="214" t="s">
        <v>19</v>
      </c>
      <c r="D1241" s="226">
        <f t="shared" si="1215"/>
        <v>124</v>
      </c>
      <c r="E1241" s="226">
        <v>79</v>
      </c>
      <c r="F1241" s="218">
        <v>45</v>
      </c>
      <c r="G1241" s="226">
        <f t="shared" si="1216"/>
        <v>165</v>
      </c>
      <c r="H1241" s="226">
        <v>108</v>
      </c>
      <c r="I1241" s="219">
        <v>57</v>
      </c>
      <c r="J1241" s="219">
        <f>SUM($D$8,$D$10:$D1241)/(_xlfn.DAYS(B1241,"10-Jun-2020")+1)</f>
        <v>405.97838525111251</v>
      </c>
      <c r="K1241" s="257" t="s">
        <v>59</v>
      </c>
    </row>
    <row r="1242" spans="2:11">
      <c r="B1242" s="213">
        <v>45565</v>
      </c>
      <c r="C1242" s="214" t="s">
        <v>28</v>
      </c>
      <c r="D1242" s="226">
        <f t="shared" ref="D1242:D1243" si="1217">SUM(E1242:F1242)</f>
        <v>314</v>
      </c>
      <c r="E1242" s="226">
        <v>243</v>
      </c>
      <c r="F1242" s="218">
        <v>71</v>
      </c>
      <c r="G1242" s="226">
        <f t="shared" ref="G1242:G1243" si="1218">SUM(H1242:I1242)</f>
        <v>437</v>
      </c>
      <c r="H1242" s="226">
        <v>350</v>
      </c>
      <c r="I1242" s="219">
        <v>87</v>
      </c>
      <c r="J1242" s="219">
        <f>SUM($D$8,$D$10:$D1242)/(_xlfn.DAYS(B1242,"10-Jun-2020")+1)</f>
        <v>405.91994917407879</v>
      </c>
      <c r="K1242" s="257" t="s">
        <v>59</v>
      </c>
    </row>
    <row r="1243" spans="2:11" ht="33">
      <c r="B1243" s="213">
        <v>45566</v>
      </c>
      <c r="C1243" s="214" t="s">
        <v>29</v>
      </c>
      <c r="D1243" s="226">
        <f t="shared" si="1217"/>
        <v>358</v>
      </c>
      <c r="E1243" s="226">
        <v>280</v>
      </c>
      <c r="F1243" s="218">
        <v>78</v>
      </c>
      <c r="G1243" s="226">
        <f t="shared" si="1218"/>
        <v>447</v>
      </c>
      <c r="H1243" s="226">
        <v>355</v>
      </c>
      <c r="I1243" s="219">
        <v>92</v>
      </c>
      <c r="J1243" s="219">
        <f>SUM($D$8,$D$10:$D1243)/(_xlfn.DAYS(B1243,"10-Jun-2020")+1)</f>
        <v>405.88952380952384</v>
      </c>
      <c r="K1243" s="257" t="s">
        <v>529</v>
      </c>
    </row>
    <row r="1244" spans="2:11">
      <c r="B1244" s="213">
        <v>45567</v>
      </c>
      <c r="C1244" s="214" t="s">
        <v>15</v>
      </c>
      <c r="D1244" s="226">
        <f t="shared" ref="D1244:D1245" si="1219">SUM(E1244:F1244)</f>
        <v>434</v>
      </c>
      <c r="E1244" s="226">
        <v>354</v>
      </c>
      <c r="F1244" s="218">
        <v>80</v>
      </c>
      <c r="G1244" s="226">
        <f t="shared" ref="G1244:G1245" si="1220">SUM(H1244:I1244)</f>
        <v>659</v>
      </c>
      <c r="H1244" s="226">
        <v>551</v>
      </c>
      <c r="I1244" s="219">
        <v>108</v>
      </c>
      <c r="J1244" s="219">
        <f>SUM($D$8,$D$10:$D1244)/(_xlfn.DAYS(B1244,"10-Jun-2020")+1)</f>
        <v>405.90736040609136</v>
      </c>
      <c r="K1244" s="257" t="s">
        <v>59</v>
      </c>
    </row>
    <row r="1245" spans="2:11" ht="33">
      <c r="B1245" s="213">
        <v>45568</v>
      </c>
      <c r="C1245" s="214" t="s">
        <v>16</v>
      </c>
      <c r="D1245" s="226">
        <f t="shared" si="1219"/>
        <v>335</v>
      </c>
      <c r="E1245" s="226">
        <v>273</v>
      </c>
      <c r="F1245" s="218">
        <v>62</v>
      </c>
      <c r="G1245" s="226">
        <f t="shared" si="1220"/>
        <v>450</v>
      </c>
      <c r="H1245" s="226">
        <v>368</v>
      </c>
      <c r="I1245" s="219">
        <v>82</v>
      </c>
      <c r="J1245" s="219">
        <f>SUM($D$8,$D$10:$D1245)/(_xlfn.DAYS(B1245,"10-Jun-2020")+1)</f>
        <v>405.86239695624602</v>
      </c>
      <c r="K1245" s="257" t="s">
        <v>530</v>
      </c>
    </row>
    <row r="1246" spans="2:11">
      <c r="B1246" s="213">
        <v>45569</v>
      </c>
      <c r="C1246" s="214" t="s">
        <v>26</v>
      </c>
      <c r="D1246" s="226">
        <f t="shared" ref="D1246:D1248" si="1221">SUM(E1246:F1246)</f>
        <v>543</v>
      </c>
      <c r="E1246" s="226">
        <v>353</v>
      </c>
      <c r="F1246" s="218">
        <v>190</v>
      </c>
      <c r="G1246" s="226">
        <f t="shared" ref="G1246:G1248" si="1222">SUM(H1246:I1246)</f>
        <v>751</v>
      </c>
      <c r="H1246" s="226">
        <v>505</v>
      </c>
      <c r="I1246" s="219">
        <v>246</v>
      </c>
      <c r="J1246" s="219">
        <f>SUM($D$8,$D$10:$D1246)/(_xlfn.DAYS(B1246,"10-Jun-2020")+1)</f>
        <v>405.9493029150824</v>
      </c>
      <c r="K1246" s="257" t="s">
        <v>59</v>
      </c>
    </row>
    <row r="1247" spans="2:11">
      <c r="B1247" s="213">
        <v>45570</v>
      </c>
      <c r="C1247" s="214" t="s">
        <v>18</v>
      </c>
      <c r="D1247" s="226">
        <f t="shared" si="1221"/>
        <v>280</v>
      </c>
      <c r="E1247" s="226">
        <v>96</v>
      </c>
      <c r="F1247" s="218">
        <v>184</v>
      </c>
      <c r="G1247" s="226">
        <f t="shared" si="1222"/>
        <v>347</v>
      </c>
      <c r="H1247" s="226">
        <v>114</v>
      </c>
      <c r="I1247" s="219">
        <v>233</v>
      </c>
      <c r="J1247" s="219">
        <f>SUM($D$8,$D$10:$D1247)/(_xlfn.DAYS(B1247,"10-Jun-2020")+1)</f>
        <v>405.86953768207724</v>
      </c>
      <c r="K1247" s="257" t="s">
        <v>59</v>
      </c>
    </row>
    <row r="1248" spans="2:11">
      <c r="B1248" s="213">
        <v>45571</v>
      </c>
      <c r="C1248" s="214" t="s">
        <v>19</v>
      </c>
      <c r="D1248" s="226">
        <f t="shared" si="1221"/>
        <v>253</v>
      </c>
      <c r="E1248" s="226">
        <v>77</v>
      </c>
      <c r="F1248" s="218">
        <v>176</v>
      </c>
      <c r="G1248" s="226">
        <f t="shared" si="1222"/>
        <v>326</v>
      </c>
      <c r="H1248" s="226">
        <v>106</v>
      </c>
      <c r="I1248" s="219">
        <v>220</v>
      </c>
      <c r="J1248" s="219">
        <f>SUM($D$8,$D$10:$D1248)/(_xlfn.DAYS(B1248,"10-Jun-2020")+1)</f>
        <v>405.77278481012661</v>
      </c>
      <c r="K1248" s="257" t="s">
        <v>59</v>
      </c>
    </row>
    <row r="1249" spans="2:11">
      <c r="B1249" s="213">
        <v>45572</v>
      </c>
      <c r="C1249" s="214" t="s">
        <v>28</v>
      </c>
      <c r="D1249" s="226">
        <f t="shared" ref="D1249" si="1223">SUM(E1249:F1249)</f>
        <v>541</v>
      </c>
      <c r="E1249" s="226">
        <v>309</v>
      </c>
      <c r="F1249" s="218">
        <v>232</v>
      </c>
      <c r="G1249" s="226">
        <f t="shared" ref="G1249" si="1224">SUM(H1249:I1249)</f>
        <v>802</v>
      </c>
      <c r="H1249" s="226">
        <v>484</v>
      </c>
      <c r="I1249" s="219">
        <v>318</v>
      </c>
      <c r="J1249" s="219">
        <f>SUM($D$8,$D$10:$D1249)/(_xlfn.DAYS(B1249,"10-Jun-2020")+1)</f>
        <v>405.85831752055662</v>
      </c>
      <c r="K1249" s="257" t="s">
        <v>59</v>
      </c>
    </row>
    <row r="1250" spans="2:11">
      <c r="B1250" s="213">
        <v>45573</v>
      </c>
      <c r="C1250" s="214" t="s">
        <v>29</v>
      </c>
      <c r="D1250" s="226">
        <f t="shared" ref="D1250:D1251" si="1225">SUM(E1250:F1250)</f>
        <v>538</v>
      </c>
      <c r="E1250" s="226">
        <v>320</v>
      </c>
      <c r="F1250" s="218">
        <v>218</v>
      </c>
      <c r="G1250" s="226">
        <f t="shared" ref="G1250:G1251" si="1226">SUM(H1250:I1250)</f>
        <v>746</v>
      </c>
      <c r="H1250" s="226">
        <v>474</v>
      </c>
      <c r="I1250" s="219">
        <v>272</v>
      </c>
      <c r="J1250" s="219">
        <f>SUM($D$8,$D$10:$D1250)/(_xlfn.DAYS(B1250,"10-Jun-2020")+1)</f>
        <v>405.94184576485463</v>
      </c>
      <c r="K1250" s="257" t="s">
        <v>59</v>
      </c>
    </row>
    <row r="1251" spans="2:11">
      <c r="B1251" s="213">
        <v>45574</v>
      </c>
      <c r="C1251" s="214" t="s">
        <v>15</v>
      </c>
      <c r="D1251" s="226">
        <f t="shared" si="1225"/>
        <v>458</v>
      </c>
      <c r="E1251" s="226">
        <v>253</v>
      </c>
      <c r="F1251" s="218">
        <v>205</v>
      </c>
      <c r="G1251" s="226">
        <f t="shared" si="1226"/>
        <v>586</v>
      </c>
      <c r="H1251" s="226">
        <v>320</v>
      </c>
      <c r="I1251" s="219">
        <v>266</v>
      </c>
      <c r="J1251" s="219">
        <f>SUM($D$8,$D$10:$D1251)/(_xlfn.DAYS(B1251,"10-Jun-2020")+1)</f>
        <v>405.97473152242577</v>
      </c>
      <c r="K1251" s="257" t="s">
        <v>59</v>
      </c>
    </row>
    <row r="1252" spans="2:11" ht="33">
      <c r="B1252" s="213">
        <v>45575</v>
      </c>
      <c r="C1252" s="214" t="s">
        <v>16</v>
      </c>
      <c r="D1252" s="226">
        <f t="shared" ref="D1252" si="1227">SUM(E1252:F1252)</f>
        <v>555</v>
      </c>
      <c r="E1252" s="226">
        <v>321</v>
      </c>
      <c r="F1252" s="218">
        <v>234</v>
      </c>
      <c r="G1252" s="226">
        <f t="shared" ref="G1252" si="1228">SUM(H1252:I1252)</f>
        <v>785</v>
      </c>
      <c r="H1252" s="226">
        <v>498</v>
      </c>
      <c r="I1252" s="219">
        <v>287</v>
      </c>
      <c r="J1252" s="219">
        <f>SUM($D$8,$D$10:$D1252)/(_xlfn.DAYS(B1252,"10-Jun-2020")+1)</f>
        <v>406.06881313131311</v>
      </c>
      <c r="K1252" s="257" t="s">
        <v>531</v>
      </c>
    </row>
    <row r="1253" spans="2:11">
      <c r="B1253" s="213">
        <v>45576</v>
      </c>
      <c r="C1253" s="214" t="s">
        <v>26</v>
      </c>
      <c r="D1253" s="226">
        <f t="shared" ref="D1253" si="1229">SUM(E1253:F1253)</f>
        <v>479</v>
      </c>
      <c r="E1253" s="226">
        <v>248</v>
      </c>
      <c r="F1253" s="218">
        <v>231</v>
      </c>
      <c r="G1253" s="226">
        <f t="shared" ref="G1253" si="1230">SUM(H1253:I1253)</f>
        <v>610</v>
      </c>
      <c r="H1253" s="226">
        <v>305</v>
      </c>
      <c r="I1253" s="219">
        <v>305</v>
      </c>
      <c r="J1253" s="219">
        <f>SUM($D$8,$D$10:$D1253)/(_xlfn.DAYS(B1253,"10-Jun-2020")+1)</f>
        <v>406.1148264984227</v>
      </c>
      <c r="K1253" s="257" t="s">
        <v>59</v>
      </c>
    </row>
    <row r="1254" spans="2:11">
      <c r="B1254" s="213">
        <v>45577</v>
      </c>
      <c r="C1254" s="214" t="s">
        <v>18</v>
      </c>
      <c r="D1254" s="226">
        <f t="shared" ref="D1254:D1255" si="1231">SUM(E1254:F1254)</f>
        <v>343</v>
      </c>
      <c r="E1254" s="226">
        <v>123</v>
      </c>
      <c r="F1254" s="218">
        <v>220</v>
      </c>
      <c r="G1254" s="226">
        <f t="shared" ref="G1254:G1255" si="1232">SUM(H1254:I1254)</f>
        <v>437</v>
      </c>
      <c r="H1254" s="226">
        <v>150</v>
      </c>
      <c r="I1254" s="219">
        <v>287</v>
      </c>
      <c r="J1254" s="219">
        <f>SUM($D$8,$D$10:$D1254)/(_xlfn.DAYS(B1254,"10-Jun-2020")+1)</f>
        <v>406.07503152585122</v>
      </c>
      <c r="K1254" s="257" t="s">
        <v>59</v>
      </c>
    </row>
    <row r="1255" spans="2:11">
      <c r="B1255" s="213">
        <v>45578</v>
      </c>
      <c r="C1255" s="214" t="s">
        <v>19</v>
      </c>
      <c r="D1255" s="226">
        <f t="shared" si="1231"/>
        <v>290</v>
      </c>
      <c r="E1255" s="226">
        <v>56</v>
      </c>
      <c r="F1255" s="218">
        <v>234</v>
      </c>
      <c r="G1255" s="226">
        <f t="shared" si="1232"/>
        <v>364</v>
      </c>
      <c r="H1255" s="226">
        <v>81</v>
      </c>
      <c r="I1255" s="219">
        <v>283</v>
      </c>
      <c r="J1255" s="219">
        <f>SUM($D$8,$D$10:$D1255)/(_xlfn.DAYS(B1255,"10-Jun-2020")+1)</f>
        <v>406.00189035916821</v>
      </c>
      <c r="K1255" s="257" t="s">
        <v>59</v>
      </c>
    </row>
    <row r="1256" spans="2:11">
      <c r="B1256" s="213">
        <v>45579</v>
      </c>
      <c r="C1256" s="214" t="s">
        <v>28</v>
      </c>
      <c r="D1256" s="226">
        <f t="shared" ref="D1256" si="1233">SUM(E1256:F1256)</f>
        <v>471</v>
      </c>
      <c r="E1256" s="226">
        <v>232</v>
      </c>
      <c r="F1256" s="218">
        <v>239</v>
      </c>
      <c r="G1256" s="226">
        <f t="shared" ref="G1256" si="1234">SUM(H1256:I1256)</f>
        <v>622</v>
      </c>
      <c r="H1256" s="226">
        <v>326</v>
      </c>
      <c r="I1256" s="219">
        <v>296</v>
      </c>
      <c r="J1256" s="219">
        <f>SUM($D$8,$D$10:$D1256)/(_xlfn.DAYS(B1256,"10-Jun-2020")+1)</f>
        <v>406.04282115869017</v>
      </c>
      <c r="K1256" s="257" t="s">
        <v>59</v>
      </c>
    </row>
    <row r="1257" spans="2:11" ht="33">
      <c r="B1257" s="213">
        <v>45580</v>
      </c>
      <c r="C1257" s="214" t="s">
        <v>29</v>
      </c>
      <c r="D1257" s="226">
        <f t="shared" ref="D1257" si="1235">SUM(E1257:F1257)</f>
        <v>405</v>
      </c>
      <c r="E1257" s="226">
        <v>337</v>
      </c>
      <c r="F1257" s="218">
        <v>68</v>
      </c>
      <c r="G1257" s="226">
        <f t="shared" ref="G1257" si="1236">SUM(H1257:I1257)</f>
        <v>550</v>
      </c>
      <c r="H1257" s="226">
        <v>467</v>
      </c>
      <c r="I1257" s="219">
        <v>83</v>
      </c>
      <c r="J1257" s="219">
        <f>SUM($D$8,$D$10:$D1257)/(_xlfn.DAYS(B1257,"10-Jun-2020")+1)</f>
        <v>406.04216488357457</v>
      </c>
      <c r="K1257" s="257" t="s">
        <v>532</v>
      </c>
    </row>
    <row r="1258" spans="2:11" ht="33">
      <c r="B1258" s="213">
        <v>45581</v>
      </c>
      <c r="C1258" s="214" t="s">
        <v>15</v>
      </c>
      <c r="D1258" s="226">
        <f t="shared" ref="D1258" si="1237">SUM(E1258:F1258)</f>
        <v>387</v>
      </c>
      <c r="E1258" s="226">
        <v>316</v>
      </c>
      <c r="F1258" s="218">
        <v>71</v>
      </c>
      <c r="G1258" s="226">
        <f t="shared" ref="G1258" si="1238">SUM(H1258:I1258)</f>
        <v>485</v>
      </c>
      <c r="H1258" s="226">
        <v>400</v>
      </c>
      <c r="I1258" s="219">
        <v>85</v>
      </c>
      <c r="J1258" s="219">
        <f>SUM($D$8,$D$10:$D1258)/(_xlfn.DAYS(B1258,"10-Jun-2020")+1)</f>
        <v>406.03018867924527</v>
      </c>
      <c r="K1258" s="257" t="s">
        <v>533</v>
      </c>
    </row>
    <row r="1259" spans="2:11">
      <c r="B1259" s="213">
        <v>45582</v>
      </c>
      <c r="C1259" s="214" t="s">
        <v>16</v>
      </c>
      <c r="D1259" s="226">
        <f t="shared" ref="D1259" si="1239">SUM(E1259:F1259)</f>
        <v>408</v>
      </c>
      <c r="E1259" s="226">
        <v>360</v>
      </c>
      <c r="F1259" s="218">
        <v>48</v>
      </c>
      <c r="G1259" s="226">
        <f t="shared" ref="G1259" si="1240">SUM(H1259:I1259)</f>
        <v>586</v>
      </c>
      <c r="H1259" s="226">
        <v>529</v>
      </c>
      <c r="I1259" s="219">
        <v>57</v>
      </c>
      <c r="J1259" s="219">
        <f>SUM($D$8,$D$10:$D1259)/(_xlfn.DAYS(B1259,"10-Jun-2020")+1)</f>
        <v>406.03142677561283</v>
      </c>
      <c r="K1259" s="257" t="s">
        <v>59</v>
      </c>
    </row>
    <row r="1260" spans="2:11">
      <c r="B1260" s="245">
        <v>45583</v>
      </c>
      <c r="C1260" s="259" t="s">
        <v>26</v>
      </c>
      <c r="D1260" s="260">
        <f t="shared" ref="D1260:D1262" si="1241">SUM(E1260:F1260)</f>
        <v>352</v>
      </c>
      <c r="E1260" s="246">
        <v>296</v>
      </c>
      <c r="F1260" s="247">
        <v>56</v>
      </c>
      <c r="G1260" s="246">
        <f t="shared" ref="G1260:G1262" si="1242">SUM(H1260:I1260)</f>
        <v>469</v>
      </c>
      <c r="H1260" s="246">
        <v>409</v>
      </c>
      <c r="I1260" s="248">
        <v>60</v>
      </c>
      <c r="J1260" s="248">
        <f>SUM($D$8,$D$10:$D1260)/(_xlfn.DAYS(B1260,"10-Jun-2020")+1)</f>
        <v>405.99748743718595</v>
      </c>
      <c r="K1260" s="258" t="s">
        <v>59</v>
      </c>
    </row>
    <row r="1261" spans="2:11">
      <c r="B1261" s="245">
        <v>45584</v>
      </c>
      <c r="C1261" s="259" t="s">
        <v>18</v>
      </c>
      <c r="D1261" s="260">
        <f t="shared" si="1241"/>
        <v>408</v>
      </c>
      <c r="E1261" s="246">
        <v>360</v>
      </c>
      <c r="F1261" s="247">
        <v>48</v>
      </c>
      <c r="G1261" s="246">
        <f t="shared" si="1242"/>
        <v>441</v>
      </c>
      <c r="H1261" s="246">
        <v>387</v>
      </c>
      <c r="I1261" s="248">
        <v>54</v>
      </c>
      <c r="J1261" s="248">
        <f>SUM($D$8,$D$10:$D1261)/(_xlfn.DAYS(B1261,"10-Jun-2020")+1)</f>
        <v>405.9987445072191</v>
      </c>
      <c r="K1261" s="258" t="s">
        <v>59</v>
      </c>
    </row>
    <row r="1262" spans="2:11">
      <c r="B1262" s="245">
        <v>45585</v>
      </c>
      <c r="C1262" s="259" t="s">
        <v>19</v>
      </c>
      <c r="D1262" s="260">
        <f t="shared" si="1241"/>
        <v>105</v>
      </c>
      <c r="E1262" s="246">
        <v>71</v>
      </c>
      <c r="F1262" s="247">
        <v>34</v>
      </c>
      <c r="G1262" s="246">
        <f t="shared" si="1242"/>
        <v>106</v>
      </c>
      <c r="H1262" s="246">
        <v>64</v>
      </c>
      <c r="I1262" s="248">
        <v>42</v>
      </c>
      <c r="J1262" s="248">
        <f>SUM($D$8,$D$10:$D1262)/(_xlfn.DAYS(B1262,"10-Jun-2020")+1)</f>
        <v>405.8099121706399</v>
      </c>
      <c r="K1262" s="258" t="s">
        <v>59</v>
      </c>
    </row>
  </sheetData>
  <mergeCells count="7">
    <mergeCell ref="L5:L6"/>
    <mergeCell ref="B9:C9"/>
    <mergeCell ref="B2:K3"/>
    <mergeCell ref="B8:C8"/>
    <mergeCell ref="B5:C6"/>
    <mergeCell ref="B7:C7"/>
    <mergeCell ref="D5:K5"/>
  </mergeCells>
  <phoneticPr fontId="1" type="noConversion"/>
  <pageMargins left="0.7" right="0.7" top="0.75" bottom="0.75" header="0.3" footer="0.3"/>
  <pageSetup paperSize="9" orientation="portrait" horizontalDpi="4294967292"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howOutlineSymbols="0"/>
  </sheetPr>
  <dimension ref="B1:N970"/>
  <sheetViews>
    <sheetView showGridLines="0" showOutlineSymbols="0" zoomScaleNormal="100" workbookViewId="0">
      <pane ySplit="7" topLeftCell="A8" activePane="bottomLeft" state="frozen"/>
      <selection pane="bottomLeft" activeCell="J7" sqref="J7"/>
    </sheetView>
  </sheetViews>
  <sheetFormatPr defaultColWidth="8.625" defaultRowHeight="16.5" outlineLevelRow="1"/>
  <cols>
    <col min="1" max="1" width="2.625" customWidth="1"/>
    <col min="2" max="2" width="18.625" style="4" customWidth="1"/>
    <col min="3" max="3" width="3.125" style="4" customWidth="1"/>
    <col min="4" max="8" width="13.125" style="107" customWidth="1"/>
    <col min="9" max="9" width="13.125" style="108" customWidth="1"/>
    <col min="10" max="10" width="13.125" style="109" customWidth="1"/>
    <col min="11" max="11" width="95" style="4" customWidth="1"/>
    <col min="12" max="12" width="5.125" style="8" customWidth="1"/>
    <col min="13" max="13" width="15.625" customWidth="1"/>
    <col min="14" max="14" width="14.125" bestFit="1" customWidth="1"/>
  </cols>
  <sheetData>
    <row r="1" spans="2:14" ht="17.25" thickBot="1">
      <c r="B1"/>
      <c r="C1"/>
      <c r="D1"/>
      <c r="E1"/>
      <c r="F1"/>
      <c r="G1"/>
      <c r="H1"/>
      <c r="I1"/>
      <c r="J1" s="7"/>
      <c r="K1"/>
    </row>
    <row r="2" spans="2:14" ht="17.850000000000001" customHeight="1" thickTop="1">
      <c r="B2" s="271" t="s">
        <v>305</v>
      </c>
      <c r="C2" s="272"/>
      <c r="D2" s="272"/>
      <c r="E2" s="272"/>
      <c r="F2" s="272"/>
      <c r="G2" s="272"/>
      <c r="H2" s="272"/>
      <c r="I2" s="272"/>
      <c r="J2" s="272"/>
      <c r="K2" s="273"/>
    </row>
    <row r="3" spans="2:14" ht="18" customHeight="1" thickBot="1">
      <c r="B3" s="274"/>
      <c r="C3" s="275"/>
      <c r="D3" s="275"/>
      <c r="E3" s="275"/>
      <c r="F3" s="275"/>
      <c r="G3" s="275"/>
      <c r="H3" s="275"/>
      <c r="I3" s="275"/>
      <c r="J3" s="275"/>
      <c r="K3" s="276"/>
    </row>
    <row r="4" spans="2:14" ht="17.25" thickTop="1">
      <c r="B4"/>
      <c r="C4"/>
      <c r="D4"/>
      <c r="E4"/>
      <c r="F4"/>
      <c r="G4"/>
      <c r="H4"/>
      <c r="I4" s="1"/>
      <c r="J4" s="7"/>
      <c r="K4"/>
    </row>
    <row r="5" spans="2:14">
      <c r="B5" s="288" t="s">
        <v>7</v>
      </c>
      <c r="C5" s="289"/>
      <c r="D5" s="292" t="s">
        <v>8</v>
      </c>
      <c r="E5" s="293"/>
      <c r="F5" s="293"/>
      <c r="G5" s="293"/>
      <c r="H5" s="293"/>
      <c r="I5" s="293"/>
      <c r="J5" s="293"/>
      <c r="K5" s="294"/>
      <c r="L5" s="268"/>
      <c r="M5" s="13"/>
    </row>
    <row r="6" spans="2:14">
      <c r="B6" s="290"/>
      <c r="C6" s="291"/>
      <c r="D6" s="14" t="s">
        <v>0</v>
      </c>
      <c r="E6" s="14" t="s">
        <v>1</v>
      </c>
      <c r="F6" s="14" t="s">
        <v>2</v>
      </c>
      <c r="G6" s="14" t="s">
        <v>3</v>
      </c>
      <c r="H6" s="14" t="s">
        <v>4</v>
      </c>
      <c r="I6" s="15" t="s">
        <v>5</v>
      </c>
      <c r="J6" s="15" t="s">
        <v>62</v>
      </c>
      <c r="K6" s="14" t="s">
        <v>58</v>
      </c>
      <c r="L6" s="268"/>
      <c r="M6" s="13"/>
    </row>
    <row r="7" spans="2:14" ht="36" customHeight="1" thickBot="1">
      <c r="B7" s="295" t="s">
        <v>443</v>
      </c>
      <c r="C7" s="284"/>
      <c r="D7" s="16">
        <f t="shared" ref="D7:I7" si="0">SUM(D8,D12:D1977)</f>
        <v>530414</v>
      </c>
      <c r="E7" s="16">
        <f t="shared" si="0"/>
        <v>190100</v>
      </c>
      <c r="F7" s="16">
        <f t="shared" si="0"/>
        <v>340287</v>
      </c>
      <c r="G7" s="16">
        <f t="shared" si="0"/>
        <v>772710</v>
      </c>
      <c r="H7" s="16">
        <f t="shared" si="0"/>
        <v>371445.03800000006</v>
      </c>
      <c r="I7" s="16">
        <f t="shared" si="0"/>
        <v>401772.962</v>
      </c>
      <c r="J7" s="17">
        <f>D7/(_xlfn.DAYS(INDEX(B:B,COUNTA(B:B)+4),"10-Jun-2020")+1)</f>
        <v>408.01076923076926</v>
      </c>
      <c r="K7" s="18" t="s">
        <v>8</v>
      </c>
      <c r="L7" s="19"/>
      <c r="M7" s="20"/>
    </row>
    <row r="8" spans="2:14" ht="16.350000000000001" customHeight="1">
      <c r="B8" s="277" t="s">
        <v>400</v>
      </c>
      <c r="C8" s="278"/>
      <c r="D8" s="21">
        <v>37880</v>
      </c>
      <c r="E8" s="22">
        <v>20096</v>
      </c>
      <c r="F8" s="21">
        <v>17784</v>
      </c>
      <c r="G8" s="21">
        <v>77186</v>
      </c>
      <c r="H8" s="21">
        <v>48777</v>
      </c>
      <c r="I8" s="23">
        <v>28409</v>
      </c>
      <c r="J8" s="24"/>
      <c r="K8" s="25"/>
      <c r="L8" s="26"/>
      <c r="M8" s="13"/>
    </row>
    <row r="9" spans="2:14" ht="33" customHeight="1">
      <c r="B9" s="296" t="s">
        <v>440</v>
      </c>
      <c r="C9" s="297"/>
      <c r="D9" s="21">
        <f t="shared" ref="D9:I9" si="1">SUM(D241:D605)</f>
        <v>88930</v>
      </c>
      <c r="E9" s="22">
        <f t="shared" si="1"/>
        <v>57333</v>
      </c>
      <c r="F9" s="21">
        <f t="shared" si="1"/>
        <v>31597</v>
      </c>
      <c r="G9" s="21">
        <f t="shared" si="1"/>
        <v>151585</v>
      </c>
      <c r="H9" s="21">
        <f t="shared" si="1"/>
        <v>112533.03800000002</v>
      </c>
      <c r="I9" s="23">
        <f t="shared" si="1"/>
        <v>39542.962</v>
      </c>
      <c r="J9" s="24">
        <f>D9/365</f>
        <v>243.64383561643837</v>
      </c>
      <c r="K9" s="25"/>
      <c r="L9" s="26"/>
      <c r="M9" s="13"/>
    </row>
    <row r="10" spans="2:14" ht="54" customHeight="1">
      <c r="B10" s="296" t="s">
        <v>441</v>
      </c>
      <c r="C10" s="297"/>
      <c r="D10" s="21">
        <f t="shared" ref="D10:I10" si="2">SUM(D606:D970)</f>
        <v>362162</v>
      </c>
      <c r="E10" s="22">
        <f t="shared" si="2"/>
        <v>86301</v>
      </c>
      <c r="F10" s="21">
        <f t="shared" si="2"/>
        <v>275864</v>
      </c>
      <c r="G10" s="21">
        <f t="shared" si="2"/>
        <v>470611</v>
      </c>
      <c r="H10" s="21">
        <f t="shared" si="2"/>
        <v>156856</v>
      </c>
      <c r="I10" s="23">
        <f t="shared" si="2"/>
        <v>313755</v>
      </c>
      <c r="J10" s="24">
        <f>D10/365</f>
        <v>992.2246575342466</v>
      </c>
      <c r="K10" s="25"/>
      <c r="L10" s="26"/>
      <c r="M10" s="13"/>
    </row>
    <row r="11" spans="2:14" s="9" customFormat="1" ht="54" customHeight="1">
      <c r="B11" s="296" t="s">
        <v>442</v>
      </c>
      <c r="C11" s="297"/>
      <c r="D11" s="120">
        <f t="shared" ref="D11:I11" si="3">D10-SUM(D934:D937)</f>
        <v>211380</v>
      </c>
      <c r="E11" s="120">
        <f t="shared" si="3"/>
        <v>77388</v>
      </c>
      <c r="F11" s="120">
        <f t="shared" si="3"/>
        <v>133995</v>
      </c>
      <c r="G11" s="120">
        <f t="shared" si="3"/>
        <v>307046</v>
      </c>
      <c r="H11" s="120">
        <f t="shared" si="3"/>
        <v>146360</v>
      </c>
      <c r="I11" s="120">
        <f t="shared" si="3"/>
        <v>160686</v>
      </c>
      <c r="J11" s="24">
        <f>D11/(365-4)</f>
        <v>585.54016620498612</v>
      </c>
      <c r="K11" s="27"/>
      <c r="L11" s="28"/>
      <c r="M11" s="29"/>
      <c r="N11" s="9">
        <f>211380/365</f>
        <v>579.1232876712329</v>
      </c>
    </row>
    <row r="12" spans="2:14" ht="17.850000000000001" customHeight="1" outlineLevel="1">
      <c r="B12" s="30">
        <v>44333</v>
      </c>
      <c r="C12" s="31" t="s">
        <v>6</v>
      </c>
      <c r="D12" s="32">
        <v>122</v>
      </c>
      <c r="E12" s="33">
        <v>80</v>
      </c>
      <c r="F12" s="32">
        <v>42</v>
      </c>
      <c r="G12" s="32">
        <v>249</v>
      </c>
      <c r="H12" s="32">
        <v>189</v>
      </c>
      <c r="I12" s="34">
        <v>60</v>
      </c>
      <c r="J12" s="35"/>
      <c r="K12" s="36"/>
      <c r="L12" s="26"/>
      <c r="M12" s="13"/>
    </row>
    <row r="13" spans="2:14" ht="17.850000000000001" customHeight="1" outlineLevel="1">
      <c r="B13" s="37">
        <v>44334</v>
      </c>
      <c r="C13" s="38" t="s">
        <v>9</v>
      </c>
      <c r="D13" s="39">
        <v>203</v>
      </c>
      <c r="E13" s="40">
        <v>140</v>
      </c>
      <c r="F13" s="39">
        <v>63</v>
      </c>
      <c r="G13" s="39">
        <v>391</v>
      </c>
      <c r="H13" s="39">
        <v>302</v>
      </c>
      <c r="I13" s="41">
        <v>89</v>
      </c>
      <c r="J13" s="42"/>
      <c r="K13" s="43"/>
      <c r="L13" s="26"/>
      <c r="M13" s="13"/>
    </row>
    <row r="14" spans="2:14" ht="17.850000000000001" customHeight="1" outlineLevel="1">
      <c r="B14" s="37">
        <v>44335</v>
      </c>
      <c r="C14" s="38" t="s">
        <v>10</v>
      </c>
      <c r="D14" s="39">
        <v>127</v>
      </c>
      <c r="E14" s="40">
        <v>86</v>
      </c>
      <c r="F14" s="39">
        <v>41</v>
      </c>
      <c r="G14" s="39">
        <v>242</v>
      </c>
      <c r="H14" s="39">
        <v>174</v>
      </c>
      <c r="I14" s="41">
        <v>68</v>
      </c>
      <c r="J14" s="42"/>
      <c r="K14" s="43"/>
      <c r="L14" s="26"/>
      <c r="M14" s="13"/>
    </row>
    <row r="15" spans="2:14" ht="17.850000000000001" customHeight="1" outlineLevel="1">
      <c r="B15" s="37">
        <v>44336</v>
      </c>
      <c r="C15" s="38" t="s">
        <v>11</v>
      </c>
      <c r="D15" s="39">
        <v>255</v>
      </c>
      <c r="E15" s="40">
        <v>163</v>
      </c>
      <c r="F15" s="39">
        <v>92</v>
      </c>
      <c r="G15" s="39">
        <v>475</v>
      </c>
      <c r="H15" s="39">
        <v>330</v>
      </c>
      <c r="I15" s="41">
        <v>145</v>
      </c>
      <c r="J15" s="42"/>
      <c r="K15" s="43"/>
      <c r="L15" s="26"/>
      <c r="M15" s="13"/>
    </row>
    <row r="16" spans="2:14" ht="17.850000000000001" customHeight="1" outlineLevel="1">
      <c r="B16" s="37">
        <v>44337</v>
      </c>
      <c r="C16" s="38" t="s">
        <v>12</v>
      </c>
      <c r="D16" s="39">
        <v>667</v>
      </c>
      <c r="E16" s="40">
        <v>293</v>
      </c>
      <c r="F16" s="39">
        <v>374</v>
      </c>
      <c r="G16" s="39">
        <v>963</v>
      </c>
      <c r="H16" s="39">
        <v>552</v>
      </c>
      <c r="I16" s="41">
        <v>411</v>
      </c>
      <c r="J16" s="42"/>
      <c r="K16" s="43"/>
      <c r="L16" s="26"/>
      <c r="M16" s="13"/>
    </row>
    <row r="17" spans="2:13" ht="17.850000000000001" customHeight="1" outlineLevel="1">
      <c r="B17" s="37">
        <v>44338</v>
      </c>
      <c r="C17" s="38" t="s">
        <v>13</v>
      </c>
      <c r="D17" s="39">
        <v>235</v>
      </c>
      <c r="E17" s="40">
        <v>60</v>
      </c>
      <c r="F17" s="39">
        <v>175</v>
      </c>
      <c r="G17" s="39">
        <v>287</v>
      </c>
      <c r="H17" s="39">
        <v>94</v>
      </c>
      <c r="I17" s="41">
        <v>193</v>
      </c>
      <c r="J17" s="42"/>
      <c r="K17" s="43"/>
      <c r="L17" s="26"/>
      <c r="M17" s="13"/>
    </row>
    <row r="18" spans="2:13" ht="17.850000000000001" customHeight="1" outlineLevel="1">
      <c r="B18" s="37">
        <v>44339</v>
      </c>
      <c r="C18" s="38" t="s">
        <v>14</v>
      </c>
      <c r="D18" s="39">
        <v>148</v>
      </c>
      <c r="E18" s="40">
        <v>50</v>
      </c>
      <c r="F18" s="39">
        <v>98</v>
      </c>
      <c r="G18" s="39">
        <v>184</v>
      </c>
      <c r="H18" s="39">
        <v>72</v>
      </c>
      <c r="I18" s="41">
        <v>112</v>
      </c>
      <c r="J18" s="42"/>
      <c r="K18" s="43"/>
      <c r="L18" s="26"/>
      <c r="M18" s="13"/>
    </row>
    <row r="19" spans="2:13" ht="17.850000000000001" customHeight="1" outlineLevel="1">
      <c r="B19" s="37">
        <v>44340</v>
      </c>
      <c r="C19" s="38" t="s">
        <v>6</v>
      </c>
      <c r="D19" s="39">
        <v>204</v>
      </c>
      <c r="E19" s="40">
        <v>151</v>
      </c>
      <c r="F19" s="39">
        <v>53</v>
      </c>
      <c r="G19" s="39">
        <v>417</v>
      </c>
      <c r="H19" s="39">
        <v>348</v>
      </c>
      <c r="I19" s="41">
        <v>69</v>
      </c>
      <c r="J19" s="42"/>
      <c r="K19" s="43"/>
      <c r="L19" s="26"/>
      <c r="M19" s="13"/>
    </row>
    <row r="20" spans="2:13" ht="17.850000000000001" customHeight="1" outlineLevel="1">
      <c r="B20" s="37">
        <v>44341</v>
      </c>
      <c r="C20" s="38" t="s">
        <v>9</v>
      </c>
      <c r="D20" s="39">
        <v>329</v>
      </c>
      <c r="E20" s="40">
        <v>171</v>
      </c>
      <c r="F20" s="39">
        <v>158</v>
      </c>
      <c r="G20" s="39">
        <v>582</v>
      </c>
      <c r="H20" s="39">
        <v>414</v>
      </c>
      <c r="I20" s="41">
        <v>168</v>
      </c>
      <c r="J20" s="42"/>
      <c r="K20" s="43"/>
      <c r="L20" s="26"/>
      <c r="M20" s="13"/>
    </row>
    <row r="21" spans="2:13" ht="17.850000000000001" customHeight="1" outlineLevel="1">
      <c r="B21" s="37">
        <v>44342</v>
      </c>
      <c r="C21" s="38" t="s">
        <v>10</v>
      </c>
      <c r="D21" s="39">
        <v>318</v>
      </c>
      <c r="E21" s="40">
        <v>200</v>
      </c>
      <c r="F21" s="39">
        <v>118</v>
      </c>
      <c r="G21" s="39">
        <v>682</v>
      </c>
      <c r="H21" s="39">
        <v>531</v>
      </c>
      <c r="I21" s="41">
        <v>151</v>
      </c>
      <c r="J21" s="42"/>
      <c r="K21" s="43"/>
      <c r="L21" s="26"/>
      <c r="M21" s="13"/>
    </row>
    <row r="22" spans="2:13" ht="17.850000000000001" customHeight="1" outlineLevel="1">
      <c r="B22" s="37">
        <v>44343</v>
      </c>
      <c r="C22" s="38" t="s">
        <v>11</v>
      </c>
      <c r="D22" s="39">
        <v>233</v>
      </c>
      <c r="E22" s="40">
        <v>157</v>
      </c>
      <c r="F22" s="39">
        <v>76</v>
      </c>
      <c r="G22" s="39">
        <v>479</v>
      </c>
      <c r="H22" s="39">
        <v>392</v>
      </c>
      <c r="I22" s="41">
        <v>87</v>
      </c>
      <c r="J22" s="42"/>
      <c r="K22" s="43"/>
      <c r="L22" s="26"/>
      <c r="M22" s="13"/>
    </row>
    <row r="23" spans="2:13" ht="17.850000000000001" customHeight="1" outlineLevel="1">
      <c r="B23" s="37">
        <v>44344</v>
      </c>
      <c r="C23" s="38" t="s">
        <v>12</v>
      </c>
      <c r="D23" s="39">
        <v>169</v>
      </c>
      <c r="E23" s="40">
        <v>127</v>
      </c>
      <c r="F23" s="39">
        <v>42</v>
      </c>
      <c r="G23" s="39">
        <v>272</v>
      </c>
      <c r="H23" s="39">
        <v>224</v>
      </c>
      <c r="I23" s="41">
        <v>48</v>
      </c>
      <c r="J23" s="42"/>
      <c r="K23" s="43"/>
      <c r="L23" s="26"/>
      <c r="M23" s="13"/>
    </row>
    <row r="24" spans="2:13" ht="17.850000000000001" customHeight="1" outlineLevel="1">
      <c r="B24" s="37">
        <v>44345</v>
      </c>
      <c r="C24" s="38" t="s">
        <v>13</v>
      </c>
      <c r="D24" s="39">
        <v>89</v>
      </c>
      <c r="E24" s="40">
        <v>51</v>
      </c>
      <c r="F24" s="39">
        <v>38</v>
      </c>
      <c r="G24" s="39">
        <v>137</v>
      </c>
      <c r="H24" s="39">
        <v>92</v>
      </c>
      <c r="I24" s="41">
        <v>45</v>
      </c>
      <c r="J24" s="42"/>
      <c r="K24" s="43"/>
      <c r="L24" s="26"/>
      <c r="M24" s="13"/>
    </row>
    <row r="25" spans="2:13" ht="17.850000000000001" customHeight="1" outlineLevel="1">
      <c r="B25" s="37">
        <v>44346</v>
      </c>
      <c r="C25" s="38" t="s">
        <v>14</v>
      </c>
      <c r="D25" s="39">
        <v>57</v>
      </c>
      <c r="E25" s="40">
        <v>29</v>
      </c>
      <c r="F25" s="39">
        <v>28</v>
      </c>
      <c r="G25" s="39">
        <v>70</v>
      </c>
      <c r="H25" s="39">
        <v>34</v>
      </c>
      <c r="I25" s="41">
        <v>36</v>
      </c>
      <c r="J25" s="42"/>
      <c r="K25" s="43"/>
      <c r="L25" s="26"/>
      <c r="M25" s="13"/>
    </row>
    <row r="26" spans="2:13" ht="17.850000000000001" customHeight="1" outlineLevel="1">
      <c r="B26" s="37">
        <v>44347</v>
      </c>
      <c r="C26" s="38" t="s">
        <v>6</v>
      </c>
      <c r="D26" s="39">
        <v>144</v>
      </c>
      <c r="E26" s="40">
        <v>110</v>
      </c>
      <c r="F26" s="39">
        <v>34</v>
      </c>
      <c r="G26" s="39">
        <v>276</v>
      </c>
      <c r="H26" s="39">
        <v>222</v>
      </c>
      <c r="I26" s="41">
        <v>54</v>
      </c>
      <c r="J26" s="42"/>
      <c r="K26" s="43"/>
      <c r="L26" s="26"/>
      <c r="M26" s="13"/>
    </row>
    <row r="27" spans="2:13" ht="17.850000000000001" customHeight="1" outlineLevel="1">
      <c r="B27" s="37">
        <v>44348</v>
      </c>
      <c r="C27" s="38" t="s">
        <v>9</v>
      </c>
      <c r="D27" s="39">
        <v>158</v>
      </c>
      <c r="E27" s="40">
        <v>119</v>
      </c>
      <c r="F27" s="39">
        <v>39</v>
      </c>
      <c r="G27" s="39">
        <v>372</v>
      </c>
      <c r="H27" s="39">
        <v>321</v>
      </c>
      <c r="I27" s="41">
        <v>51</v>
      </c>
      <c r="J27" s="42"/>
      <c r="K27" s="43"/>
      <c r="L27" s="26"/>
      <c r="M27" s="13"/>
    </row>
    <row r="28" spans="2:13" ht="17.850000000000001" customHeight="1" outlineLevel="1">
      <c r="B28" s="37">
        <v>44349</v>
      </c>
      <c r="C28" s="38" t="s">
        <v>10</v>
      </c>
      <c r="D28" s="39">
        <v>153</v>
      </c>
      <c r="E28" s="40">
        <v>117</v>
      </c>
      <c r="F28" s="39">
        <v>36</v>
      </c>
      <c r="G28" s="39">
        <v>283</v>
      </c>
      <c r="H28" s="39">
        <v>239</v>
      </c>
      <c r="I28" s="41">
        <v>44</v>
      </c>
      <c r="J28" s="42"/>
      <c r="K28" s="43"/>
      <c r="L28" s="26"/>
      <c r="M28" s="13"/>
    </row>
    <row r="29" spans="2:13" ht="17.850000000000001" customHeight="1" outlineLevel="1">
      <c r="B29" s="37">
        <v>44350</v>
      </c>
      <c r="C29" s="38" t="s">
        <v>11</v>
      </c>
      <c r="D29" s="39">
        <v>168</v>
      </c>
      <c r="E29" s="40">
        <v>125</v>
      </c>
      <c r="F29" s="39">
        <v>43</v>
      </c>
      <c r="G29" s="39">
        <v>306</v>
      </c>
      <c r="H29" s="39">
        <v>264</v>
      </c>
      <c r="I29" s="41">
        <v>52</v>
      </c>
      <c r="J29" s="42"/>
      <c r="K29" s="43"/>
      <c r="L29" s="26"/>
      <c r="M29" s="13"/>
    </row>
    <row r="30" spans="2:13" ht="17.850000000000001" customHeight="1" outlineLevel="1">
      <c r="B30" s="37">
        <v>44351</v>
      </c>
      <c r="C30" s="38" t="s">
        <v>12</v>
      </c>
      <c r="D30" s="39">
        <v>168</v>
      </c>
      <c r="E30" s="40">
        <v>125</v>
      </c>
      <c r="F30" s="39">
        <v>43</v>
      </c>
      <c r="G30" s="39">
        <v>306</v>
      </c>
      <c r="H30" s="39">
        <v>264</v>
      </c>
      <c r="I30" s="41">
        <v>52</v>
      </c>
      <c r="J30" s="42"/>
      <c r="K30" s="43"/>
      <c r="L30" s="26"/>
      <c r="M30" s="13"/>
    </row>
    <row r="31" spans="2:13" ht="17.850000000000001" customHeight="1" outlineLevel="1">
      <c r="B31" s="37">
        <v>44352</v>
      </c>
      <c r="C31" s="38" t="s">
        <v>13</v>
      </c>
      <c r="D31" s="39">
        <v>51</v>
      </c>
      <c r="E31" s="40">
        <v>35</v>
      </c>
      <c r="F31" s="39">
        <v>16</v>
      </c>
      <c r="G31" s="39">
        <v>66</v>
      </c>
      <c r="H31" s="39">
        <v>46</v>
      </c>
      <c r="I31" s="41">
        <v>20</v>
      </c>
      <c r="J31" s="42"/>
      <c r="K31" s="43"/>
      <c r="L31" s="26"/>
      <c r="M31" s="13"/>
    </row>
    <row r="32" spans="2:13" ht="17.850000000000001" customHeight="1" outlineLevel="1">
      <c r="B32" s="37">
        <v>44353</v>
      </c>
      <c r="C32" s="38" t="s">
        <v>14</v>
      </c>
      <c r="D32" s="39">
        <v>72</v>
      </c>
      <c r="E32" s="40">
        <v>36</v>
      </c>
      <c r="F32" s="39">
        <v>36</v>
      </c>
      <c r="G32" s="39">
        <v>97</v>
      </c>
      <c r="H32" s="39">
        <v>50</v>
      </c>
      <c r="I32" s="41">
        <v>47</v>
      </c>
      <c r="J32" s="42"/>
      <c r="K32" s="43"/>
      <c r="L32" s="26"/>
      <c r="M32" s="13"/>
    </row>
    <row r="33" spans="2:13" ht="17.850000000000001" customHeight="1" outlineLevel="1">
      <c r="B33" s="37">
        <v>44354</v>
      </c>
      <c r="C33" s="38" t="s">
        <v>6</v>
      </c>
      <c r="D33" s="39">
        <v>184</v>
      </c>
      <c r="E33" s="40">
        <v>129</v>
      </c>
      <c r="F33" s="39">
        <v>55</v>
      </c>
      <c r="G33" s="39">
        <v>310</v>
      </c>
      <c r="H33" s="39">
        <v>232</v>
      </c>
      <c r="I33" s="41">
        <v>78</v>
      </c>
      <c r="J33" s="42"/>
      <c r="K33" s="43"/>
      <c r="L33" s="26"/>
      <c r="M33" s="13"/>
    </row>
    <row r="34" spans="2:13" ht="17.850000000000001" customHeight="1" outlineLevel="1">
      <c r="B34" s="37">
        <v>44355</v>
      </c>
      <c r="C34" s="38" t="s">
        <v>9</v>
      </c>
      <c r="D34" s="39">
        <v>173</v>
      </c>
      <c r="E34" s="40">
        <v>135</v>
      </c>
      <c r="F34" s="39">
        <v>38</v>
      </c>
      <c r="G34" s="39">
        <v>321</v>
      </c>
      <c r="H34" s="39">
        <v>251</v>
      </c>
      <c r="I34" s="41">
        <v>70</v>
      </c>
      <c r="J34" s="42"/>
      <c r="K34" s="43"/>
      <c r="L34" s="26"/>
      <c r="M34" s="13"/>
    </row>
    <row r="35" spans="2:13" ht="17.850000000000001" customHeight="1" outlineLevel="1">
      <c r="B35" s="37">
        <v>44356</v>
      </c>
      <c r="C35" s="38" t="s">
        <v>10</v>
      </c>
      <c r="D35" s="39">
        <v>167</v>
      </c>
      <c r="E35" s="40">
        <v>112</v>
      </c>
      <c r="F35" s="39">
        <v>55</v>
      </c>
      <c r="G35" s="39">
        <v>378</v>
      </c>
      <c r="H35" s="39">
        <v>300</v>
      </c>
      <c r="I35" s="41">
        <v>78</v>
      </c>
      <c r="J35" s="42"/>
      <c r="K35" s="43"/>
      <c r="L35" s="26"/>
      <c r="M35" s="13"/>
    </row>
    <row r="36" spans="2:13" ht="17.850000000000001" customHeight="1" outlineLevel="1">
      <c r="B36" s="37">
        <v>44357</v>
      </c>
      <c r="C36" s="38" t="s">
        <v>11</v>
      </c>
      <c r="D36" s="39">
        <v>181</v>
      </c>
      <c r="E36" s="40">
        <v>132</v>
      </c>
      <c r="F36" s="39">
        <v>49</v>
      </c>
      <c r="G36" s="39">
        <v>311</v>
      </c>
      <c r="H36" s="39">
        <v>251</v>
      </c>
      <c r="I36" s="41">
        <v>60</v>
      </c>
      <c r="J36" s="42"/>
      <c r="K36" s="43"/>
      <c r="L36" s="26"/>
      <c r="M36" s="13"/>
    </row>
    <row r="37" spans="2:13" ht="17.850000000000001" customHeight="1" outlineLevel="1">
      <c r="B37" s="37">
        <v>44358</v>
      </c>
      <c r="C37" s="38" t="s">
        <v>12</v>
      </c>
      <c r="D37" s="39">
        <v>216</v>
      </c>
      <c r="E37" s="40">
        <v>147</v>
      </c>
      <c r="F37" s="39">
        <v>69</v>
      </c>
      <c r="G37" s="39">
        <v>446</v>
      </c>
      <c r="H37" s="39">
        <v>305</v>
      </c>
      <c r="I37" s="41">
        <v>141</v>
      </c>
      <c r="J37" s="42"/>
      <c r="K37" s="43"/>
      <c r="L37" s="26"/>
      <c r="M37" s="13"/>
    </row>
    <row r="38" spans="2:13" ht="17.850000000000001" customHeight="1" outlineLevel="1">
      <c r="B38" s="37">
        <v>44359</v>
      </c>
      <c r="C38" s="38" t="s">
        <v>13</v>
      </c>
      <c r="D38" s="39">
        <v>120</v>
      </c>
      <c r="E38" s="40">
        <v>39</v>
      </c>
      <c r="F38" s="39">
        <v>81</v>
      </c>
      <c r="G38" s="39">
        <v>167</v>
      </c>
      <c r="H38" s="39">
        <v>74</v>
      </c>
      <c r="I38" s="41">
        <v>93</v>
      </c>
      <c r="J38" s="42"/>
      <c r="K38" s="43"/>
      <c r="L38" s="26"/>
      <c r="M38" s="13"/>
    </row>
    <row r="39" spans="2:13" ht="17.850000000000001" customHeight="1" outlineLevel="1">
      <c r="B39" s="37">
        <v>44360</v>
      </c>
      <c r="C39" s="38" t="s">
        <v>14</v>
      </c>
      <c r="D39" s="39">
        <v>97</v>
      </c>
      <c r="E39" s="40">
        <v>26</v>
      </c>
      <c r="F39" s="39">
        <v>71</v>
      </c>
      <c r="G39" s="39">
        <v>141</v>
      </c>
      <c r="H39" s="39">
        <v>50</v>
      </c>
      <c r="I39" s="41">
        <v>91</v>
      </c>
      <c r="J39" s="42"/>
      <c r="K39" s="43"/>
      <c r="L39" s="26"/>
      <c r="M39" s="13"/>
    </row>
    <row r="40" spans="2:13" ht="17.850000000000001" customHeight="1" outlineLevel="1">
      <c r="B40" s="37">
        <v>44361</v>
      </c>
      <c r="C40" s="38" t="s">
        <v>6</v>
      </c>
      <c r="D40" s="39">
        <v>188</v>
      </c>
      <c r="E40" s="40">
        <v>134</v>
      </c>
      <c r="F40" s="39">
        <v>54</v>
      </c>
      <c r="G40" s="39">
        <v>287</v>
      </c>
      <c r="H40" s="39">
        <v>213</v>
      </c>
      <c r="I40" s="41">
        <v>74</v>
      </c>
      <c r="J40" s="42"/>
      <c r="K40" s="43"/>
      <c r="L40" s="26"/>
      <c r="M40" s="13"/>
    </row>
    <row r="41" spans="2:13" ht="17.850000000000001" customHeight="1" outlineLevel="1">
      <c r="B41" s="37">
        <v>44362</v>
      </c>
      <c r="C41" s="38" t="s">
        <v>9</v>
      </c>
      <c r="D41" s="39">
        <v>248</v>
      </c>
      <c r="E41" s="40">
        <v>178</v>
      </c>
      <c r="F41" s="39">
        <v>70</v>
      </c>
      <c r="G41" s="39">
        <v>408</v>
      </c>
      <c r="H41" s="39">
        <v>326</v>
      </c>
      <c r="I41" s="41">
        <v>82</v>
      </c>
      <c r="J41" s="42"/>
      <c r="K41" s="43"/>
      <c r="L41" s="26"/>
      <c r="M41" s="13"/>
    </row>
    <row r="42" spans="2:13" ht="17.850000000000001" customHeight="1" outlineLevel="1">
      <c r="B42" s="37">
        <v>44363</v>
      </c>
      <c r="C42" s="38" t="s">
        <v>10</v>
      </c>
      <c r="D42" s="39">
        <v>146</v>
      </c>
      <c r="E42" s="40">
        <v>115</v>
      </c>
      <c r="F42" s="39">
        <v>31</v>
      </c>
      <c r="G42" s="39">
        <v>286</v>
      </c>
      <c r="H42" s="39">
        <v>233</v>
      </c>
      <c r="I42" s="41">
        <v>53</v>
      </c>
      <c r="J42" s="42"/>
      <c r="K42" s="43"/>
      <c r="L42" s="26"/>
      <c r="M42" s="13"/>
    </row>
    <row r="43" spans="2:13" ht="17.850000000000001" customHeight="1" outlineLevel="1">
      <c r="B43" s="37">
        <v>44364</v>
      </c>
      <c r="C43" s="38" t="s">
        <v>11</v>
      </c>
      <c r="D43" s="39">
        <v>367</v>
      </c>
      <c r="E43" s="40">
        <v>197</v>
      </c>
      <c r="F43" s="39">
        <v>170</v>
      </c>
      <c r="G43" s="39">
        <v>587</v>
      </c>
      <c r="H43" s="39">
        <v>389</v>
      </c>
      <c r="I43" s="41">
        <v>198</v>
      </c>
      <c r="J43" s="42"/>
      <c r="K43" s="43"/>
      <c r="L43" s="26"/>
      <c r="M43" s="13"/>
    </row>
    <row r="44" spans="2:13" ht="17.850000000000001" customHeight="1" outlineLevel="1">
      <c r="B44" s="37">
        <v>44365</v>
      </c>
      <c r="C44" s="38" t="s">
        <v>12</v>
      </c>
      <c r="D44" s="39">
        <v>257</v>
      </c>
      <c r="E44" s="40">
        <v>139</v>
      </c>
      <c r="F44" s="39">
        <v>118</v>
      </c>
      <c r="G44" s="39">
        <v>476</v>
      </c>
      <c r="H44" s="39">
        <v>335</v>
      </c>
      <c r="I44" s="41">
        <v>141</v>
      </c>
      <c r="J44" s="42"/>
      <c r="K44" s="43"/>
      <c r="L44" s="26"/>
      <c r="M44" s="13"/>
    </row>
    <row r="45" spans="2:13" ht="17.850000000000001" customHeight="1" outlineLevel="1">
      <c r="B45" s="37">
        <v>44366</v>
      </c>
      <c r="C45" s="38" t="s">
        <v>13</v>
      </c>
      <c r="D45" s="39">
        <v>159</v>
      </c>
      <c r="E45" s="40">
        <v>29</v>
      </c>
      <c r="F45" s="39">
        <v>130</v>
      </c>
      <c r="G45" s="39">
        <v>258</v>
      </c>
      <c r="H45" s="39">
        <v>50</v>
      </c>
      <c r="I45" s="41">
        <f>195+13</f>
        <v>208</v>
      </c>
      <c r="J45" s="42"/>
      <c r="K45" s="43"/>
      <c r="L45" s="26"/>
      <c r="M45" s="13"/>
    </row>
    <row r="46" spans="2:13" ht="17.850000000000001" customHeight="1" outlineLevel="1">
      <c r="B46" s="37">
        <v>44367</v>
      </c>
      <c r="C46" s="38" t="s">
        <v>14</v>
      </c>
      <c r="D46" s="39">
        <v>134</v>
      </c>
      <c r="E46" s="40">
        <v>38</v>
      </c>
      <c r="F46" s="39">
        <v>96</v>
      </c>
      <c r="G46" s="39">
        <v>175</v>
      </c>
      <c r="H46" s="39">
        <v>48</v>
      </c>
      <c r="I46" s="41">
        <v>127</v>
      </c>
      <c r="J46" s="42"/>
      <c r="K46" s="43"/>
      <c r="L46" s="26"/>
      <c r="M46" s="13"/>
    </row>
    <row r="47" spans="2:13" ht="17.850000000000001" customHeight="1" outlineLevel="1">
      <c r="B47" s="44">
        <v>44368</v>
      </c>
      <c r="C47" s="45" t="s">
        <v>6</v>
      </c>
      <c r="D47" s="46">
        <v>230</v>
      </c>
      <c r="E47" s="47">
        <v>151</v>
      </c>
      <c r="F47" s="46">
        <v>79</v>
      </c>
      <c r="G47" s="46">
        <v>436</v>
      </c>
      <c r="H47" s="46">
        <v>338</v>
      </c>
      <c r="I47" s="48">
        <v>98</v>
      </c>
      <c r="J47" s="49"/>
      <c r="K47" s="43"/>
      <c r="L47" s="26"/>
      <c r="M47" s="13"/>
    </row>
    <row r="48" spans="2:13" ht="17.850000000000001" customHeight="1" outlineLevel="1">
      <c r="B48" s="44">
        <v>44369</v>
      </c>
      <c r="C48" s="45" t="s">
        <v>9</v>
      </c>
      <c r="D48" s="46">
        <v>207</v>
      </c>
      <c r="E48" s="47">
        <v>132</v>
      </c>
      <c r="F48" s="46">
        <v>75</v>
      </c>
      <c r="G48" s="46">
        <v>373</v>
      </c>
      <c r="H48" s="46">
        <v>281</v>
      </c>
      <c r="I48" s="48">
        <v>92</v>
      </c>
      <c r="J48" s="49"/>
      <c r="K48" s="43"/>
      <c r="L48" s="26"/>
      <c r="M48" s="13"/>
    </row>
    <row r="49" spans="2:13" s="2" customFormat="1" ht="17.850000000000001" customHeight="1" outlineLevel="1">
      <c r="B49" s="44">
        <v>44370</v>
      </c>
      <c r="C49" s="45" t="s">
        <v>15</v>
      </c>
      <c r="D49" s="46">
        <v>222</v>
      </c>
      <c r="E49" s="47">
        <v>153</v>
      </c>
      <c r="F49" s="46">
        <v>69</v>
      </c>
      <c r="G49" s="46">
        <v>373</v>
      </c>
      <c r="H49" s="46">
        <v>289</v>
      </c>
      <c r="I49" s="48">
        <v>84</v>
      </c>
      <c r="J49" s="49"/>
      <c r="K49" s="50"/>
      <c r="L49" s="51"/>
      <c r="M49" s="52"/>
    </row>
    <row r="50" spans="2:13" ht="17.850000000000001" customHeight="1" outlineLevel="1">
      <c r="B50" s="37">
        <v>44371</v>
      </c>
      <c r="C50" s="38" t="s">
        <v>16</v>
      </c>
      <c r="D50" s="39">
        <v>294</v>
      </c>
      <c r="E50" s="40">
        <v>214</v>
      </c>
      <c r="F50" s="39">
        <v>80</v>
      </c>
      <c r="G50" s="39">
        <v>491</v>
      </c>
      <c r="H50" s="39">
        <v>368</v>
      </c>
      <c r="I50" s="41">
        <v>123</v>
      </c>
      <c r="J50" s="42"/>
      <c r="K50" s="43"/>
      <c r="L50" s="26"/>
      <c r="M50" s="13"/>
    </row>
    <row r="51" spans="2:13" ht="17.850000000000001" customHeight="1" outlineLevel="1">
      <c r="B51" s="37">
        <v>44372</v>
      </c>
      <c r="C51" s="38" t="s">
        <v>17</v>
      </c>
      <c r="D51" s="39">
        <v>178</v>
      </c>
      <c r="E51" s="40">
        <v>139</v>
      </c>
      <c r="F51" s="39">
        <v>39</v>
      </c>
      <c r="G51" s="39">
        <v>336</v>
      </c>
      <c r="H51" s="39">
        <v>291</v>
      </c>
      <c r="I51" s="41">
        <v>45</v>
      </c>
      <c r="J51" s="42"/>
      <c r="K51" s="43"/>
      <c r="L51" s="26"/>
      <c r="M51" s="13"/>
    </row>
    <row r="52" spans="2:13" ht="17.850000000000001" customHeight="1" outlineLevel="1">
      <c r="B52" s="37">
        <v>44373</v>
      </c>
      <c r="C52" s="38" t="s">
        <v>18</v>
      </c>
      <c r="D52" s="39">
        <v>59</v>
      </c>
      <c r="E52" s="40">
        <v>30</v>
      </c>
      <c r="F52" s="39">
        <v>29</v>
      </c>
      <c r="G52" s="39">
        <v>70</v>
      </c>
      <c r="H52" s="39">
        <v>37</v>
      </c>
      <c r="I52" s="41">
        <v>33</v>
      </c>
      <c r="J52" s="42"/>
      <c r="K52" s="43"/>
      <c r="L52" s="26"/>
      <c r="M52" s="13"/>
    </row>
    <row r="53" spans="2:13" ht="17.850000000000001" customHeight="1" outlineLevel="1">
      <c r="B53" s="37">
        <v>44374</v>
      </c>
      <c r="C53" s="38" t="s">
        <v>19</v>
      </c>
      <c r="D53" s="39">
        <v>60</v>
      </c>
      <c r="E53" s="40">
        <v>27</v>
      </c>
      <c r="F53" s="39">
        <v>33</v>
      </c>
      <c r="G53" s="39">
        <v>101</v>
      </c>
      <c r="H53" s="39">
        <v>58</v>
      </c>
      <c r="I53" s="41">
        <v>43</v>
      </c>
      <c r="J53" s="42"/>
      <c r="K53" s="43"/>
      <c r="L53" s="26"/>
      <c r="M53" s="13"/>
    </row>
    <row r="54" spans="2:13" ht="17.850000000000001" customHeight="1" outlineLevel="1">
      <c r="B54" s="37">
        <v>44375</v>
      </c>
      <c r="C54" s="38" t="s">
        <v>20</v>
      </c>
      <c r="D54" s="39">
        <v>152</v>
      </c>
      <c r="E54" s="40">
        <v>110</v>
      </c>
      <c r="F54" s="39">
        <v>42</v>
      </c>
      <c r="G54" s="39">
        <v>283</v>
      </c>
      <c r="H54" s="39">
        <v>222</v>
      </c>
      <c r="I54" s="41">
        <v>61</v>
      </c>
      <c r="J54" s="42"/>
      <c r="K54" s="43"/>
      <c r="L54" s="26"/>
      <c r="M54" s="13"/>
    </row>
    <row r="55" spans="2:13" ht="17.850000000000001" customHeight="1" outlineLevel="1">
      <c r="B55" s="37">
        <v>44376</v>
      </c>
      <c r="C55" s="38" t="s">
        <v>21</v>
      </c>
      <c r="D55" s="39">
        <v>172</v>
      </c>
      <c r="E55" s="40">
        <v>137</v>
      </c>
      <c r="F55" s="39">
        <v>35</v>
      </c>
      <c r="G55" s="39">
        <v>334</v>
      </c>
      <c r="H55" s="39">
        <v>289</v>
      </c>
      <c r="I55" s="41">
        <v>45</v>
      </c>
      <c r="J55" s="42"/>
      <c r="K55" s="43"/>
      <c r="L55" s="26"/>
      <c r="M55" s="13"/>
    </row>
    <row r="56" spans="2:13" ht="17.850000000000001" customHeight="1" outlineLevel="1">
      <c r="B56" s="37">
        <v>44377</v>
      </c>
      <c r="C56" s="38" t="s">
        <v>22</v>
      </c>
      <c r="D56" s="39">
        <v>182</v>
      </c>
      <c r="E56" s="40">
        <v>127</v>
      </c>
      <c r="F56" s="39">
        <v>55</v>
      </c>
      <c r="G56" s="39">
        <v>356</v>
      </c>
      <c r="H56" s="39">
        <v>276</v>
      </c>
      <c r="I56" s="41">
        <v>80</v>
      </c>
      <c r="J56" s="42"/>
      <c r="K56" s="43"/>
      <c r="L56" s="26"/>
      <c r="M56" s="13"/>
    </row>
    <row r="57" spans="2:13" ht="17.850000000000001" customHeight="1" outlineLevel="1">
      <c r="B57" s="37">
        <v>44378</v>
      </c>
      <c r="C57" s="38" t="s">
        <v>23</v>
      </c>
      <c r="D57" s="39">
        <v>287</v>
      </c>
      <c r="E57" s="40">
        <v>188</v>
      </c>
      <c r="F57" s="39">
        <v>99</v>
      </c>
      <c r="G57" s="39">
        <v>653</v>
      </c>
      <c r="H57" s="39">
        <v>466</v>
      </c>
      <c r="I57" s="41">
        <v>187</v>
      </c>
      <c r="J57" s="42"/>
      <c r="K57" s="43"/>
      <c r="L57" s="26"/>
      <c r="M57" s="13"/>
    </row>
    <row r="58" spans="2:13" ht="17.850000000000001" customHeight="1" outlineLevel="1">
      <c r="B58" s="37">
        <v>44379</v>
      </c>
      <c r="C58" s="38" t="s">
        <v>17</v>
      </c>
      <c r="D58" s="39">
        <v>242</v>
      </c>
      <c r="E58" s="40">
        <v>178</v>
      </c>
      <c r="F58" s="39">
        <v>64</v>
      </c>
      <c r="G58" s="39">
        <v>510</v>
      </c>
      <c r="H58" s="39">
        <v>390</v>
      </c>
      <c r="I58" s="41">
        <v>120</v>
      </c>
      <c r="J58" s="42"/>
      <c r="K58" s="43"/>
      <c r="L58" s="26"/>
      <c r="M58" s="13"/>
    </row>
    <row r="59" spans="2:13" ht="17.850000000000001" customHeight="1" outlineLevel="1">
      <c r="B59" s="37">
        <v>44380</v>
      </c>
      <c r="C59" s="38" t="s">
        <v>24</v>
      </c>
      <c r="D59" s="39">
        <v>90</v>
      </c>
      <c r="E59" s="40">
        <v>42</v>
      </c>
      <c r="F59" s="39">
        <v>48</v>
      </c>
      <c r="G59" s="39">
        <v>161</v>
      </c>
      <c r="H59" s="39">
        <v>64</v>
      </c>
      <c r="I59" s="41">
        <v>97</v>
      </c>
      <c r="J59" s="42"/>
      <c r="K59" s="43"/>
      <c r="L59" s="26"/>
      <c r="M59" s="13"/>
    </row>
    <row r="60" spans="2:13" ht="17.850000000000001" customHeight="1" outlineLevel="1">
      <c r="B60" s="37">
        <v>44381</v>
      </c>
      <c r="C60" s="38" t="s">
        <v>25</v>
      </c>
      <c r="D60" s="39">
        <v>51</v>
      </c>
      <c r="E60" s="40">
        <v>17</v>
      </c>
      <c r="F60" s="39">
        <v>34</v>
      </c>
      <c r="G60" s="39">
        <v>102</v>
      </c>
      <c r="H60" s="39">
        <v>16</v>
      </c>
      <c r="I60" s="41">
        <v>86</v>
      </c>
      <c r="J60" s="42"/>
      <c r="K60" s="43"/>
      <c r="L60" s="26"/>
      <c r="M60" s="13"/>
    </row>
    <row r="61" spans="2:13" ht="17.850000000000001" customHeight="1" outlineLevel="1">
      <c r="B61" s="37">
        <v>44382</v>
      </c>
      <c r="C61" s="38" t="s">
        <v>20</v>
      </c>
      <c r="D61" s="39">
        <v>188</v>
      </c>
      <c r="E61" s="40">
        <v>152</v>
      </c>
      <c r="F61" s="39">
        <v>36</v>
      </c>
      <c r="G61" s="39">
        <v>519</v>
      </c>
      <c r="H61" s="39">
        <v>417</v>
      </c>
      <c r="I61" s="41">
        <v>102</v>
      </c>
      <c r="J61" s="42"/>
      <c r="K61" s="43"/>
      <c r="L61" s="26"/>
      <c r="M61" s="13"/>
    </row>
    <row r="62" spans="2:13" ht="17.850000000000001" customHeight="1" outlineLevel="1">
      <c r="B62" s="37">
        <v>44383</v>
      </c>
      <c r="C62" s="38" t="s">
        <v>21</v>
      </c>
      <c r="D62" s="39">
        <v>205</v>
      </c>
      <c r="E62" s="40">
        <v>143</v>
      </c>
      <c r="F62" s="39">
        <v>62</v>
      </c>
      <c r="G62" s="39">
        <v>458</v>
      </c>
      <c r="H62" s="39">
        <v>326</v>
      </c>
      <c r="I62" s="41">
        <v>132</v>
      </c>
      <c r="J62" s="42"/>
      <c r="K62" s="43"/>
      <c r="L62" s="26"/>
      <c r="M62" s="13"/>
    </row>
    <row r="63" spans="2:13" ht="17.850000000000001" customHeight="1" outlineLevel="1">
      <c r="B63" s="37">
        <v>44384</v>
      </c>
      <c r="C63" s="38" t="s">
        <v>22</v>
      </c>
      <c r="D63" s="39">
        <v>174</v>
      </c>
      <c r="E63" s="40">
        <v>112</v>
      </c>
      <c r="F63" s="39">
        <v>62</v>
      </c>
      <c r="G63" s="39">
        <v>444</v>
      </c>
      <c r="H63" s="39">
        <v>311</v>
      </c>
      <c r="I63" s="41">
        <v>132</v>
      </c>
      <c r="J63" s="42"/>
      <c r="K63" s="43"/>
      <c r="L63" s="26"/>
      <c r="M63" s="13"/>
    </row>
    <row r="64" spans="2:13" ht="17.850000000000001" customHeight="1" outlineLevel="1">
      <c r="B64" s="37">
        <v>44385</v>
      </c>
      <c r="C64" s="38" t="s">
        <v>23</v>
      </c>
      <c r="D64" s="39">
        <v>215</v>
      </c>
      <c r="E64" s="40">
        <v>166</v>
      </c>
      <c r="F64" s="39">
        <v>49</v>
      </c>
      <c r="G64" s="39">
        <v>450</v>
      </c>
      <c r="H64" s="39">
        <v>356</v>
      </c>
      <c r="I64" s="41">
        <v>94</v>
      </c>
      <c r="J64" s="42"/>
      <c r="K64" s="43"/>
      <c r="L64" s="26"/>
      <c r="M64" s="13"/>
    </row>
    <row r="65" spans="2:13" ht="17.850000000000001" customHeight="1" outlineLevel="1">
      <c r="B65" s="37">
        <v>44386</v>
      </c>
      <c r="C65" s="38" t="s">
        <v>17</v>
      </c>
      <c r="D65" s="39">
        <v>170</v>
      </c>
      <c r="E65" s="40">
        <v>115</v>
      </c>
      <c r="F65" s="39">
        <v>55</v>
      </c>
      <c r="G65" s="39">
        <v>373</v>
      </c>
      <c r="H65" s="39">
        <v>267</v>
      </c>
      <c r="I65" s="41">
        <v>106</v>
      </c>
      <c r="J65" s="42"/>
      <c r="K65" s="43"/>
      <c r="L65" s="26"/>
      <c r="M65" s="13"/>
    </row>
    <row r="66" spans="2:13" ht="17.850000000000001" customHeight="1" outlineLevel="1">
      <c r="B66" s="37">
        <v>44387</v>
      </c>
      <c r="C66" s="38" t="s">
        <v>24</v>
      </c>
      <c r="D66" s="39">
        <v>94</v>
      </c>
      <c r="E66" s="40">
        <v>35</v>
      </c>
      <c r="F66" s="39">
        <v>59</v>
      </c>
      <c r="G66" s="39">
        <v>148</v>
      </c>
      <c r="H66" s="39">
        <v>56</v>
      </c>
      <c r="I66" s="41">
        <v>92</v>
      </c>
      <c r="J66" s="42"/>
      <c r="K66" s="43"/>
      <c r="L66" s="26"/>
      <c r="M66" s="13"/>
    </row>
    <row r="67" spans="2:13" ht="17.850000000000001" customHeight="1" outlineLevel="1">
      <c r="B67" s="37">
        <v>44388</v>
      </c>
      <c r="C67" s="38" t="s">
        <v>25</v>
      </c>
      <c r="D67" s="39">
        <v>112</v>
      </c>
      <c r="E67" s="40">
        <v>31</v>
      </c>
      <c r="F67" s="39">
        <v>81</v>
      </c>
      <c r="G67" s="39">
        <v>186</v>
      </c>
      <c r="H67" s="39">
        <v>60</v>
      </c>
      <c r="I67" s="41">
        <v>126</v>
      </c>
      <c r="J67" s="42"/>
      <c r="K67" s="43"/>
      <c r="L67" s="26"/>
      <c r="M67" s="13"/>
    </row>
    <row r="68" spans="2:13" ht="17.850000000000001" customHeight="1" outlineLevel="1">
      <c r="B68" s="37">
        <v>44389</v>
      </c>
      <c r="C68" s="38" t="s">
        <v>20</v>
      </c>
      <c r="D68" s="39">
        <v>181</v>
      </c>
      <c r="E68" s="40">
        <v>115</v>
      </c>
      <c r="F68" s="39">
        <v>66</v>
      </c>
      <c r="G68" s="39">
        <v>328</v>
      </c>
      <c r="H68" s="39">
        <v>212</v>
      </c>
      <c r="I68" s="41">
        <v>116</v>
      </c>
      <c r="J68" s="42"/>
      <c r="K68" s="43"/>
      <c r="L68" s="26"/>
      <c r="M68" s="13"/>
    </row>
    <row r="69" spans="2:13" ht="17.850000000000001" customHeight="1" outlineLevel="1">
      <c r="B69" s="37">
        <v>44390</v>
      </c>
      <c r="C69" s="38" t="s">
        <v>21</v>
      </c>
      <c r="D69" s="39">
        <v>161</v>
      </c>
      <c r="E69" s="40">
        <v>110</v>
      </c>
      <c r="F69" s="39">
        <v>51</v>
      </c>
      <c r="G69" s="39">
        <v>327</v>
      </c>
      <c r="H69" s="39">
        <v>227</v>
      </c>
      <c r="I69" s="41">
        <v>100</v>
      </c>
      <c r="J69" s="42"/>
      <c r="K69" s="43"/>
      <c r="L69" s="26"/>
      <c r="M69" s="13"/>
    </row>
    <row r="70" spans="2:13" ht="17.850000000000001" customHeight="1" outlineLevel="1">
      <c r="B70" s="37">
        <v>44391</v>
      </c>
      <c r="C70" s="38" t="s">
        <v>22</v>
      </c>
      <c r="D70" s="39">
        <v>168</v>
      </c>
      <c r="E70" s="40">
        <v>110</v>
      </c>
      <c r="F70" s="39">
        <v>58</v>
      </c>
      <c r="G70" s="39">
        <v>356</v>
      </c>
      <c r="H70" s="39">
        <v>244</v>
      </c>
      <c r="I70" s="41">
        <v>112</v>
      </c>
      <c r="J70" s="42"/>
      <c r="K70" s="43"/>
      <c r="L70" s="26"/>
      <c r="M70" s="13"/>
    </row>
    <row r="71" spans="2:13" s="2" customFormat="1" ht="17.850000000000001" customHeight="1" outlineLevel="1">
      <c r="B71" s="44">
        <v>44392</v>
      </c>
      <c r="C71" s="45" t="s">
        <v>23</v>
      </c>
      <c r="D71" s="46">
        <v>134</v>
      </c>
      <c r="E71" s="47">
        <v>104</v>
      </c>
      <c r="F71" s="46">
        <v>30</v>
      </c>
      <c r="G71" s="46">
        <v>224</v>
      </c>
      <c r="H71" s="46">
        <v>180</v>
      </c>
      <c r="I71" s="48">
        <v>44</v>
      </c>
      <c r="J71" s="49"/>
      <c r="K71" s="50"/>
      <c r="L71" s="51"/>
      <c r="M71" s="52"/>
    </row>
    <row r="72" spans="2:13" ht="17.850000000000001" customHeight="1" outlineLevel="1">
      <c r="B72" s="37">
        <v>44393</v>
      </c>
      <c r="C72" s="38" t="s">
        <v>26</v>
      </c>
      <c r="D72" s="39">
        <v>121</v>
      </c>
      <c r="E72" s="40">
        <v>90</v>
      </c>
      <c r="F72" s="39">
        <v>31</v>
      </c>
      <c r="G72" s="39">
        <v>329</v>
      </c>
      <c r="H72" s="39">
        <v>239</v>
      </c>
      <c r="I72" s="41">
        <v>90</v>
      </c>
      <c r="J72" s="42"/>
      <c r="K72" s="43"/>
      <c r="L72" s="26"/>
      <c r="M72" s="13"/>
    </row>
    <row r="73" spans="2:13" ht="17.850000000000001" customHeight="1" outlineLevel="1">
      <c r="B73" s="37">
        <v>44394</v>
      </c>
      <c r="C73" s="38" t="s">
        <v>18</v>
      </c>
      <c r="D73" s="39">
        <v>76</v>
      </c>
      <c r="E73" s="40">
        <v>45</v>
      </c>
      <c r="F73" s="39">
        <v>31</v>
      </c>
      <c r="G73" s="39">
        <v>136</v>
      </c>
      <c r="H73" s="39">
        <v>76</v>
      </c>
      <c r="I73" s="41">
        <v>60</v>
      </c>
      <c r="J73" s="42"/>
      <c r="K73" s="43"/>
      <c r="L73" s="26"/>
      <c r="M73" s="13"/>
    </row>
    <row r="74" spans="2:13" ht="17.850000000000001" customHeight="1" outlineLevel="1">
      <c r="B74" s="37">
        <v>44395</v>
      </c>
      <c r="C74" s="38" t="s">
        <v>19</v>
      </c>
      <c r="D74" s="39">
        <v>62</v>
      </c>
      <c r="E74" s="40">
        <v>34</v>
      </c>
      <c r="F74" s="39">
        <v>28</v>
      </c>
      <c r="G74" s="39">
        <v>106</v>
      </c>
      <c r="H74" s="39">
        <v>43</v>
      </c>
      <c r="I74" s="41">
        <v>63</v>
      </c>
      <c r="J74" s="42"/>
      <c r="K74" s="43"/>
      <c r="L74" s="26"/>
      <c r="M74" s="13"/>
    </row>
    <row r="75" spans="2:13" ht="17.850000000000001" customHeight="1" outlineLevel="1">
      <c r="B75" s="37">
        <v>44396</v>
      </c>
      <c r="C75" s="38" t="s">
        <v>20</v>
      </c>
      <c r="D75" s="39">
        <v>166</v>
      </c>
      <c r="E75" s="40">
        <v>110</v>
      </c>
      <c r="F75" s="39">
        <v>56</v>
      </c>
      <c r="G75" s="39">
        <v>285</v>
      </c>
      <c r="H75" s="39">
        <v>177</v>
      </c>
      <c r="I75" s="41">
        <v>108</v>
      </c>
      <c r="J75" s="42"/>
      <c r="K75" s="43"/>
      <c r="L75" s="26"/>
      <c r="M75" s="13"/>
    </row>
    <row r="76" spans="2:13" ht="17.850000000000001" customHeight="1" outlineLevel="1">
      <c r="B76" s="37">
        <v>44397</v>
      </c>
      <c r="C76" s="38" t="s">
        <v>21</v>
      </c>
      <c r="D76" s="39">
        <v>185</v>
      </c>
      <c r="E76" s="40">
        <v>126</v>
      </c>
      <c r="F76" s="39">
        <v>59</v>
      </c>
      <c r="G76" s="39">
        <v>406</v>
      </c>
      <c r="H76" s="39">
        <v>233</v>
      </c>
      <c r="I76" s="41">
        <v>173</v>
      </c>
      <c r="J76" s="42"/>
      <c r="K76" s="43"/>
      <c r="L76" s="26"/>
      <c r="M76" s="13"/>
    </row>
    <row r="77" spans="2:13" ht="17.850000000000001" customHeight="1" outlineLevel="1">
      <c r="B77" s="37">
        <v>44398</v>
      </c>
      <c r="C77" s="38" t="s">
        <v>22</v>
      </c>
      <c r="D77" s="39">
        <v>186</v>
      </c>
      <c r="E77" s="40">
        <v>135</v>
      </c>
      <c r="F77" s="39">
        <v>51</v>
      </c>
      <c r="G77" s="39">
        <v>336</v>
      </c>
      <c r="H77" s="39">
        <v>264</v>
      </c>
      <c r="I77" s="41">
        <v>72</v>
      </c>
      <c r="J77" s="42"/>
      <c r="K77" s="43"/>
      <c r="L77" s="26"/>
      <c r="M77" s="13"/>
    </row>
    <row r="78" spans="2:13" ht="17.850000000000001" customHeight="1" outlineLevel="1">
      <c r="B78" s="37">
        <v>44399</v>
      </c>
      <c r="C78" s="38" t="s">
        <v>23</v>
      </c>
      <c r="D78" s="39">
        <v>185</v>
      </c>
      <c r="E78" s="40">
        <v>133</v>
      </c>
      <c r="F78" s="39">
        <v>52</v>
      </c>
      <c r="G78" s="39">
        <v>333</v>
      </c>
      <c r="H78" s="39">
        <v>254</v>
      </c>
      <c r="I78" s="41">
        <v>79</v>
      </c>
      <c r="J78" s="42"/>
      <c r="K78" s="43"/>
      <c r="L78" s="26"/>
      <c r="M78" s="13"/>
    </row>
    <row r="79" spans="2:13" ht="17.850000000000001" customHeight="1" outlineLevel="1">
      <c r="B79" s="44">
        <v>44400</v>
      </c>
      <c r="C79" s="45" t="s">
        <v>17</v>
      </c>
      <c r="D79" s="46">
        <v>193</v>
      </c>
      <c r="E79" s="47">
        <v>140</v>
      </c>
      <c r="F79" s="46">
        <f>52+1</f>
        <v>53</v>
      </c>
      <c r="G79" s="46">
        <v>407</v>
      </c>
      <c r="H79" s="46">
        <v>308</v>
      </c>
      <c r="I79" s="48">
        <v>98</v>
      </c>
      <c r="J79" s="49"/>
      <c r="K79" s="43"/>
      <c r="L79" s="26"/>
      <c r="M79" s="13"/>
    </row>
    <row r="80" spans="2:13" ht="17.850000000000001" customHeight="1" outlineLevel="1">
      <c r="B80" s="44">
        <v>44401</v>
      </c>
      <c r="C80" s="45" t="s">
        <v>24</v>
      </c>
      <c r="D80" s="46">
        <v>74</v>
      </c>
      <c r="E80" s="47">
        <v>30</v>
      </c>
      <c r="F80" s="46">
        <v>44</v>
      </c>
      <c r="G80" s="46">
        <v>141</v>
      </c>
      <c r="H80" s="46">
        <v>49</v>
      </c>
      <c r="I80" s="48">
        <v>92</v>
      </c>
      <c r="J80" s="49"/>
      <c r="K80" s="43"/>
      <c r="L80" s="26"/>
      <c r="M80" s="13"/>
    </row>
    <row r="81" spans="2:13" ht="17.850000000000001" customHeight="1" outlineLevel="1">
      <c r="B81" s="44">
        <v>44402</v>
      </c>
      <c r="C81" s="45" t="s">
        <v>25</v>
      </c>
      <c r="D81" s="46">
        <v>62</v>
      </c>
      <c r="E81" s="47">
        <v>26</v>
      </c>
      <c r="F81" s="46">
        <v>36</v>
      </c>
      <c r="G81" s="46">
        <v>97</v>
      </c>
      <c r="H81" s="46">
        <v>41</v>
      </c>
      <c r="I81" s="48">
        <v>56</v>
      </c>
      <c r="J81" s="49"/>
      <c r="K81" s="43"/>
      <c r="L81" s="26"/>
      <c r="M81" s="13"/>
    </row>
    <row r="82" spans="2:13" ht="17.850000000000001" customHeight="1" outlineLevel="1">
      <c r="B82" s="44">
        <v>44403</v>
      </c>
      <c r="C82" s="45" t="s">
        <v>28</v>
      </c>
      <c r="D82" s="46">
        <v>174</v>
      </c>
      <c r="E82" s="47">
        <v>118</v>
      </c>
      <c r="F82" s="46">
        <v>56</v>
      </c>
      <c r="G82" s="46">
        <v>415</v>
      </c>
      <c r="H82" s="46">
        <v>255</v>
      </c>
      <c r="I82" s="48">
        <v>160</v>
      </c>
      <c r="J82" s="49"/>
      <c r="K82" s="43"/>
      <c r="L82" s="26"/>
      <c r="M82" s="13"/>
    </row>
    <row r="83" spans="2:13" s="2" customFormat="1" ht="17.850000000000001" customHeight="1" outlineLevel="1">
      <c r="B83" s="44">
        <v>44404</v>
      </c>
      <c r="C83" s="45" t="s">
        <v>29</v>
      </c>
      <c r="D83" s="46">
        <v>191</v>
      </c>
      <c r="E83" s="47">
        <v>126</v>
      </c>
      <c r="F83" s="46">
        <v>65</v>
      </c>
      <c r="G83" s="46">
        <v>372</v>
      </c>
      <c r="H83" s="46">
        <v>261</v>
      </c>
      <c r="I83" s="48">
        <v>111</v>
      </c>
      <c r="J83" s="49"/>
      <c r="K83" s="50"/>
      <c r="L83" s="51"/>
      <c r="M83" s="52"/>
    </row>
    <row r="84" spans="2:13" s="2" customFormat="1" ht="17.850000000000001" customHeight="1" outlineLevel="1">
      <c r="B84" s="44">
        <v>44405</v>
      </c>
      <c r="C84" s="45" t="s">
        <v>15</v>
      </c>
      <c r="D84" s="46">
        <v>196</v>
      </c>
      <c r="E84" s="47">
        <v>115</v>
      </c>
      <c r="F84" s="46">
        <v>81</v>
      </c>
      <c r="G84" s="46">
        <v>389</v>
      </c>
      <c r="H84" s="46">
        <v>260</v>
      </c>
      <c r="I84" s="48">
        <v>129</v>
      </c>
      <c r="J84" s="49"/>
      <c r="K84" s="50"/>
      <c r="L84" s="51"/>
      <c r="M84" s="52"/>
    </row>
    <row r="85" spans="2:13" s="2" customFormat="1" ht="17.850000000000001" customHeight="1" outlineLevel="1">
      <c r="B85" s="44">
        <v>44406</v>
      </c>
      <c r="C85" s="45" t="s">
        <v>23</v>
      </c>
      <c r="D85" s="46">
        <v>221</v>
      </c>
      <c r="E85" s="47">
        <v>133</v>
      </c>
      <c r="F85" s="46">
        <v>88</v>
      </c>
      <c r="G85" s="46">
        <v>394</v>
      </c>
      <c r="H85" s="46">
        <v>290</v>
      </c>
      <c r="I85" s="48">
        <v>104</v>
      </c>
      <c r="J85" s="49"/>
      <c r="K85" s="50"/>
      <c r="L85" s="51"/>
      <c r="M85" s="52"/>
    </row>
    <row r="86" spans="2:13" s="2" customFormat="1" ht="17.850000000000001" customHeight="1" outlineLevel="1">
      <c r="B86" s="44">
        <v>44407</v>
      </c>
      <c r="C86" s="45" t="s">
        <v>17</v>
      </c>
      <c r="D86" s="46">
        <v>173</v>
      </c>
      <c r="E86" s="47">
        <v>112</v>
      </c>
      <c r="F86" s="46">
        <v>61</v>
      </c>
      <c r="G86" s="46">
        <v>377</v>
      </c>
      <c r="H86" s="46">
        <v>258</v>
      </c>
      <c r="I86" s="48">
        <v>118</v>
      </c>
      <c r="J86" s="49"/>
      <c r="K86" s="50"/>
      <c r="L86" s="51"/>
      <c r="M86" s="52"/>
    </row>
    <row r="87" spans="2:13" s="2" customFormat="1" ht="17.850000000000001" customHeight="1" outlineLevel="1">
      <c r="B87" s="44">
        <v>44408</v>
      </c>
      <c r="C87" s="45" t="s">
        <v>24</v>
      </c>
      <c r="D87" s="46">
        <v>96</v>
      </c>
      <c r="E87" s="47">
        <v>37</v>
      </c>
      <c r="F87" s="46">
        <v>59</v>
      </c>
      <c r="G87" s="46">
        <v>148</v>
      </c>
      <c r="H87" s="46">
        <v>35</v>
      </c>
      <c r="I87" s="48">
        <v>113</v>
      </c>
      <c r="J87" s="49"/>
      <c r="K87" s="50"/>
      <c r="L87" s="51"/>
      <c r="M87" s="52"/>
    </row>
    <row r="88" spans="2:13" s="2" customFormat="1" ht="17.850000000000001" customHeight="1" outlineLevel="1">
      <c r="B88" s="44">
        <v>44409</v>
      </c>
      <c r="C88" s="45" t="s">
        <v>25</v>
      </c>
      <c r="D88" s="46">
        <v>42</v>
      </c>
      <c r="E88" s="47">
        <v>20</v>
      </c>
      <c r="F88" s="46">
        <v>22</v>
      </c>
      <c r="G88" s="46">
        <v>53</v>
      </c>
      <c r="H88" s="46">
        <v>25</v>
      </c>
      <c r="I88" s="48">
        <v>28</v>
      </c>
      <c r="J88" s="49"/>
      <c r="K88" s="50"/>
      <c r="L88" s="51"/>
      <c r="M88" s="52"/>
    </row>
    <row r="89" spans="2:13" s="2" customFormat="1" ht="17.850000000000001" customHeight="1" outlineLevel="1">
      <c r="B89" s="44">
        <v>44410</v>
      </c>
      <c r="C89" s="45" t="s">
        <v>20</v>
      </c>
      <c r="D89" s="46">
        <v>187</v>
      </c>
      <c r="E89" s="47">
        <v>147</v>
      </c>
      <c r="F89" s="46">
        <v>40</v>
      </c>
      <c r="G89" s="46">
        <v>423</v>
      </c>
      <c r="H89" s="46">
        <v>381</v>
      </c>
      <c r="I89" s="48">
        <v>42</v>
      </c>
      <c r="J89" s="49"/>
      <c r="K89" s="50"/>
      <c r="L89" s="51"/>
      <c r="M89" s="52"/>
    </row>
    <row r="90" spans="2:13" s="3" customFormat="1" ht="17.850000000000001" customHeight="1" outlineLevel="1">
      <c r="B90" s="44">
        <v>44411</v>
      </c>
      <c r="C90" s="45" t="s">
        <v>21</v>
      </c>
      <c r="D90" s="46">
        <v>160</v>
      </c>
      <c r="E90" s="47">
        <v>122</v>
      </c>
      <c r="F90" s="46">
        <v>38</v>
      </c>
      <c r="G90" s="46">
        <v>346</v>
      </c>
      <c r="H90" s="46">
        <v>295</v>
      </c>
      <c r="I90" s="48">
        <v>51</v>
      </c>
      <c r="J90" s="49"/>
      <c r="K90" s="53"/>
      <c r="L90" s="19"/>
      <c r="M90" s="54"/>
    </row>
    <row r="91" spans="2:13" s="2" customFormat="1" ht="17.850000000000001" customHeight="1" outlineLevel="1">
      <c r="B91" s="44">
        <v>44412</v>
      </c>
      <c r="C91" s="45" t="s">
        <v>15</v>
      </c>
      <c r="D91" s="46">
        <v>332</v>
      </c>
      <c r="E91" s="47">
        <v>210</v>
      </c>
      <c r="F91" s="46">
        <v>122</v>
      </c>
      <c r="G91" s="46">
        <v>631</v>
      </c>
      <c r="H91" s="46">
        <v>491</v>
      </c>
      <c r="I91" s="48">
        <v>140</v>
      </c>
      <c r="J91" s="49"/>
      <c r="K91" s="50"/>
      <c r="L91" s="51"/>
      <c r="M91" s="52"/>
    </row>
    <row r="92" spans="2:13" s="2" customFormat="1" ht="17.850000000000001" customHeight="1" outlineLevel="1">
      <c r="B92" s="44">
        <v>44413</v>
      </c>
      <c r="C92" s="45" t="s">
        <v>23</v>
      </c>
      <c r="D92" s="46">
        <v>231</v>
      </c>
      <c r="E92" s="47">
        <v>157</v>
      </c>
      <c r="F92" s="46">
        <v>74</v>
      </c>
      <c r="G92" s="46">
        <v>415</v>
      </c>
      <c r="H92" s="46">
        <v>315</v>
      </c>
      <c r="I92" s="48">
        <v>100</v>
      </c>
      <c r="J92" s="49"/>
      <c r="K92" s="50"/>
      <c r="L92" s="51"/>
      <c r="M92" s="52"/>
    </row>
    <row r="93" spans="2:13" s="3" customFormat="1" ht="17.850000000000001" customHeight="1" outlineLevel="1">
      <c r="B93" s="37">
        <v>44414</v>
      </c>
      <c r="C93" s="38" t="s">
        <v>17</v>
      </c>
      <c r="D93" s="39">
        <v>159</v>
      </c>
      <c r="E93" s="40">
        <v>114</v>
      </c>
      <c r="F93" s="39">
        <v>45</v>
      </c>
      <c r="G93" s="39">
        <v>329</v>
      </c>
      <c r="H93" s="39">
        <v>250</v>
      </c>
      <c r="I93" s="41">
        <v>79</v>
      </c>
      <c r="J93" s="42"/>
      <c r="K93" s="53"/>
      <c r="L93" s="19"/>
      <c r="M93" s="54"/>
    </row>
    <row r="94" spans="2:13" s="3" customFormat="1" ht="17.850000000000001" customHeight="1" outlineLevel="1">
      <c r="B94" s="37">
        <v>44415</v>
      </c>
      <c r="C94" s="38" t="s">
        <v>24</v>
      </c>
      <c r="D94" s="39">
        <v>53</v>
      </c>
      <c r="E94" s="40">
        <v>28</v>
      </c>
      <c r="F94" s="39">
        <v>25</v>
      </c>
      <c r="G94" s="39">
        <v>84</v>
      </c>
      <c r="H94" s="39">
        <v>56</v>
      </c>
      <c r="I94" s="41">
        <v>28</v>
      </c>
      <c r="J94" s="42"/>
      <c r="K94" s="53"/>
      <c r="L94" s="19"/>
      <c r="M94" s="54"/>
    </row>
    <row r="95" spans="2:13" s="3" customFormat="1" ht="17.850000000000001" customHeight="1" outlineLevel="1">
      <c r="B95" s="37">
        <v>44416</v>
      </c>
      <c r="C95" s="38" t="s">
        <v>25</v>
      </c>
      <c r="D95" s="39">
        <v>35</v>
      </c>
      <c r="E95" s="40">
        <v>13</v>
      </c>
      <c r="F95" s="39">
        <v>22</v>
      </c>
      <c r="G95" s="39">
        <v>66</v>
      </c>
      <c r="H95" s="39">
        <v>35</v>
      </c>
      <c r="I95" s="41">
        <v>31</v>
      </c>
      <c r="J95" s="42"/>
      <c r="K95" s="53"/>
      <c r="L95" s="19"/>
      <c r="M95" s="54"/>
    </row>
    <row r="96" spans="2:13" ht="17.850000000000001" customHeight="1" outlineLevel="1">
      <c r="B96" s="37">
        <v>44417</v>
      </c>
      <c r="C96" s="38" t="s">
        <v>20</v>
      </c>
      <c r="D96" s="39">
        <v>126</v>
      </c>
      <c r="E96" s="40">
        <v>81</v>
      </c>
      <c r="F96" s="39">
        <v>45</v>
      </c>
      <c r="G96" s="39">
        <v>250</v>
      </c>
      <c r="H96" s="39">
        <v>187</v>
      </c>
      <c r="I96" s="41">
        <v>63</v>
      </c>
      <c r="J96" s="42"/>
      <c r="K96" s="43"/>
      <c r="L96" s="26"/>
      <c r="M96" s="13"/>
    </row>
    <row r="97" spans="2:13" s="3" customFormat="1" ht="17.850000000000001" customHeight="1" outlineLevel="1">
      <c r="B97" s="37">
        <v>44418</v>
      </c>
      <c r="C97" s="38" t="s">
        <v>21</v>
      </c>
      <c r="D97" s="39">
        <v>161</v>
      </c>
      <c r="E97" s="40">
        <v>128</v>
      </c>
      <c r="F97" s="39">
        <v>33</v>
      </c>
      <c r="G97" s="39">
        <v>263</v>
      </c>
      <c r="H97" s="39">
        <v>219</v>
      </c>
      <c r="I97" s="41">
        <v>44</v>
      </c>
      <c r="J97" s="42"/>
      <c r="K97" s="53"/>
      <c r="L97" s="19"/>
      <c r="M97" s="54"/>
    </row>
    <row r="98" spans="2:13" ht="17.850000000000001" customHeight="1" outlineLevel="1">
      <c r="B98" s="37">
        <v>44419</v>
      </c>
      <c r="C98" s="38" t="s">
        <v>22</v>
      </c>
      <c r="D98" s="39">
        <v>172</v>
      </c>
      <c r="E98" s="40">
        <v>134</v>
      </c>
      <c r="F98" s="39">
        <v>38</v>
      </c>
      <c r="G98" s="39">
        <v>317</v>
      </c>
      <c r="H98" s="39">
        <v>256</v>
      </c>
      <c r="I98" s="41">
        <v>61</v>
      </c>
      <c r="J98" s="42"/>
      <c r="K98" s="43"/>
      <c r="L98" s="26"/>
      <c r="M98" s="13"/>
    </row>
    <row r="99" spans="2:13" ht="17.850000000000001" customHeight="1" outlineLevel="1">
      <c r="B99" s="37">
        <v>44420</v>
      </c>
      <c r="C99" s="38" t="s">
        <v>23</v>
      </c>
      <c r="D99" s="55">
        <v>368</v>
      </c>
      <c r="E99" s="56">
        <v>244</v>
      </c>
      <c r="F99" s="55">
        <v>124</v>
      </c>
      <c r="G99" s="55">
        <v>606</v>
      </c>
      <c r="H99" s="55">
        <v>447</v>
      </c>
      <c r="I99" s="57">
        <v>159</v>
      </c>
      <c r="J99" s="58"/>
      <c r="K99" s="43"/>
      <c r="L99" s="26"/>
      <c r="M99" s="13"/>
    </row>
    <row r="100" spans="2:13" ht="17.850000000000001" customHeight="1" outlineLevel="1">
      <c r="B100" s="37">
        <v>44421</v>
      </c>
      <c r="C100" s="38" t="s">
        <v>17</v>
      </c>
      <c r="D100" s="55">
        <v>245</v>
      </c>
      <c r="E100" s="56">
        <v>169</v>
      </c>
      <c r="F100" s="55">
        <v>76</v>
      </c>
      <c r="G100" s="55">
        <v>474</v>
      </c>
      <c r="H100" s="55">
        <v>370</v>
      </c>
      <c r="I100" s="57">
        <v>104</v>
      </c>
      <c r="J100" s="58"/>
      <c r="K100" s="43"/>
      <c r="L100" s="26"/>
      <c r="M100" s="13"/>
    </row>
    <row r="101" spans="2:13" ht="17.850000000000001" customHeight="1" outlineLevel="1">
      <c r="B101" s="37">
        <v>44422</v>
      </c>
      <c r="C101" s="38" t="s">
        <v>24</v>
      </c>
      <c r="D101" s="55">
        <v>57</v>
      </c>
      <c r="E101" s="56">
        <v>33</v>
      </c>
      <c r="F101" s="55">
        <v>24</v>
      </c>
      <c r="G101" s="55">
        <v>88</v>
      </c>
      <c r="H101" s="55">
        <v>57</v>
      </c>
      <c r="I101" s="57">
        <v>31</v>
      </c>
      <c r="J101" s="58"/>
      <c r="K101" s="43"/>
      <c r="L101" s="26"/>
      <c r="M101" s="13"/>
    </row>
    <row r="102" spans="2:13" ht="17.850000000000001" customHeight="1" outlineLevel="1">
      <c r="B102" s="37">
        <v>44423</v>
      </c>
      <c r="C102" s="38" t="s">
        <v>25</v>
      </c>
      <c r="D102" s="55">
        <v>47</v>
      </c>
      <c r="E102" s="56">
        <v>20</v>
      </c>
      <c r="F102" s="55">
        <v>27</v>
      </c>
      <c r="G102" s="55">
        <v>45</v>
      </c>
      <c r="H102" s="55">
        <v>15</v>
      </c>
      <c r="I102" s="57">
        <v>30</v>
      </c>
      <c r="J102" s="58"/>
      <c r="K102" s="43"/>
      <c r="L102" s="26"/>
      <c r="M102" s="13"/>
    </row>
    <row r="103" spans="2:13" ht="17.850000000000001" customHeight="1" outlineLevel="1">
      <c r="B103" s="37">
        <v>44424</v>
      </c>
      <c r="C103" s="38" t="s">
        <v>20</v>
      </c>
      <c r="D103" s="55">
        <v>154</v>
      </c>
      <c r="E103" s="56">
        <v>96</v>
      </c>
      <c r="F103" s="55">
        <v>58</v>
      </c>
      <c r="G103" s="55">
        <v>210</v>
      </c>
      <c r="H103" s="55">
        <v>139</v>
      </c>
      <c r="I103" s="57">
        <v>71</v>
      </c>
      <c r="J103" s="58"/>
      <c r="K103" s="43"/>
      <c r="L103" s="26"/>
      <c r="M103" s="13"/>
    </row>
    <row r="104" spans="2:13" s="2" customFormat="1" ht="17.850000000000001" customHeight="1" outlineLevel="1">
      <c r="B104" s="44">
        <v>44425</v>
      </c>
      <c r="C104" s="45" t="s">
        <v>21</v>
      </c>
      <c r="D104" s="59">
        <v>159</v>
      </c>
      <c r="E104" s="60">
        <v>116</v>
      </c>
      <c r="F104" s="59">
        <v>43</v>
      </c>
      <c r="G104" s="59">
        <v>275</v>
      </c>
      <c r="H104" s="59">
        <v>231</v>
      </c>
      <c r="I104" s="61">
        <v>44</v>
      </c>
      <c r="J104" s="62"/>
      <c r="K104" s="50"/>
      <c r="L104" s="51"/>
      <c r="M104" s="52"/>
    </row>
    <row r="105" spans="2:13" s="2" customFormat="1" ht="17.850000000000001" customHeight="1" outlineLevel="1">
      <c r="B105" s="44">
        <v>44426</v>
      </c>
      <c r="C105" s="45" t="s">
        <v>15</v>
      </c>
      <c r="D105" s="59">
        <v>177</v>
      </c>
      <c r="E105" s="60">
        <v>134</v>
      </c>
      <c r="F105" s="59">
        <v>43</v>
      </c>
      <c r="G105" s="59">
        <v>360</v>
      </c>
      <c r="H105" s="59">
        <v>302</v>
      </c>
      <c r="I105" s="61">
        <v>58</v>
      </c>
      <c r="J105" s="62"/>
      <c r="K105" s="50"/>
      <c r="L105" s="51"/>
      <c r="M105" s="52"/>
    </row>
    <row r="106" spans="2:13" s="2" customFormat="1" ht="17.850000000000001" customHeight="1" outlineLevel="1">
      <c r="B106" s="44">
        <v>44427</v>
      </c>
      <c r="C106" s="45" t="s">
        <v>16</v>
      </c>
      <c r="D106" s="59">
        <v>207</v>
      </c>
      <c r="E106" s="60">
        <v>147</v>
      </c>
      <c r="F106" s="59">
        <v>60</v>
      </c>
      <c r="G106" s="59">
        <v>410</v>
      </c>
      <c r="H106" s="59">
        <v>338</v>
      </c>
      <c r="I106" s="61">
        <v>72</v>
      </c>
      <c r="J106" s="62"/>
      <c r="K106" s="50"/>
      <c r="L106" s="51"/>
      <c r="M106" s="52"/>
    </row>
    <row r="107" spans="2:13" s="2" customFormat="1" ht="17.850000000000001" customHeight="1" outlineLevel="1">
      <c r="B107" s="44">
        <v>44428</v>
      </c>
      <c r="C107" s="45" t="s">
        <v>17</v>
      </c>
      <c r="D107" s="59">
        <v>224</v>
      </c>
      <c r="E107" s="60">
        <v>132</v>
      </c>
      <c r="F107" s="59">
        <v>92</v>
      </c>
      <c r="G107" s="59">
        <v>330</v>
      </c>
      <c r="H107" s="59">
        <v>215</v>
      </c>
      <c r="I107" s="61">
        <v>115</v>
      </c>
      <c r="J107" s="62"/>
      <c r="K107" s="50"/>
      <c r="L107" s="51"/>
      <c r="M107" s="52"/>
    </row>
    <row r="108" spans="2:13" s="2" customFormat="1" ht="17.850000000000001" customHeight="1" outlineLevel="1">
      <c r="B108" s="44">
        <v>44429</v>
      </c>
      <c r="C108" s="45" t="s">
        <v>24</v>
      </c>
      <c r="D108" s="59">
        <v>121</v>
      </c>
      <c r="E108" s="60">
        <v>34</v>
      </c>
      <c r="F108" s="59">
        <v>87</v>
      </c>
      <c r="G108" s="59">
        <v>160</v>
      </c>
      <c r="H108" s="59">
        <v>55</v>
      </c>
      <c r="I108" s="61">
        <v>105</v>
      </c>
      <c r="J108" s="62"/>
      <c r="K108" s="50"/>
      <c r="L108" s="51"/>
      <c r="M108" s="52"/>
    </row>
    <row r="109" spans="2:13" s="2" customFormat="1" ht="17.850000000000001" customHeight="1" outlineLevel="1">
      <c r="B109" s="44">
        <v>44430</v>
      </c>
      <c r="C109" s="45" t="s">
        <v>25</v>
      </c>
      <c r="D109" s="59">
        <v>63</v>
      </c>
      <c r="E109" s="60">
        <v>23</v>
      </c>
      <c r="F109" s="59">
        <v>40</v>
      </c>
      <c r="G109" s="59">
        <v>107</v>
      </c>
      <c r="H109" s="59">
        <v>23</v>
      </c>
      <c r="I109" s="61">
        <v>84</v>
      </c>
      <c r="J109" s="62"/>
      <c r="K109" s="50"/>
      <c r="L109" s="51"/>
      <c r="M109" s="52"/>
    </row>
    <row r="110" spans="2:13" s="2" customFormat="1" ht="17.850000000000001" customHeight="1" outlineLevel="1">
      <c r="B110" s="44">
        <v>44431</v>
      </c>
      <c r="C110" s="45" t="s">
        <v>20</v>
      </c>
      <c r="D110" s="59">
        <v>190</v>
      </c>
      <c r="E110" s="60">
        <v>143</v>
      </c>
      <c r="F110" s="59">
        <v>47</v>
      </c>
      <c r="G110" s="59">
        <v>332</v>
      </c>
      <c r="H110" s="59">
        <v>279</v>
      </c>
      <c r="I110" s="61">
        <v>53</v>
      </c>
      <c r="J110" s="62"/>
      <c r="K110" s="50"/>
      <c r="L110" s="51"/>
      <c r="M110" s="52"/>
    </row>
    <row r="111" spans="2:13" s="2" customFormat="1" ht="17.850000000000001" customHeight="1" outlineLevel="1">
      <c r="B111" s="44">
        <v>44432</v>
      </c>
      <c r="C111" s="45" t="s">
        <v>21</v>
      </c>
      <c r="D111" s="59">
        <v>243</v>
      </c>
      <c r="E111" s="60">
        <v>186</v>
      </c>
      <c r="F111" s="59">
        <v>57</v>
      </c>
      <c r="G111" s="59">
        <v>378</v>
      </c>
      <c r="H111" s="59">
        <v>310</v>
      </c>
      <c r="I111" s="61">
        <v>68</v>
      </c>
      <c r="J111" s="62"/>
      <c r="K111" s="50"/>
      <c r="L111" s="51"/>
      <c r="M111" s="52"/>
    </row>
    <row r="112" spans="2:13" s="2" customFormat="1" ht="17.850000000000001" customHeight="1" outlineLevel="1">
      <c r="B112" s="44">
        <v>44433</v>
      </c>
      <c r="C112" s="45" t="s">
        <v>22</v>
      </c>
      <c r="D112" s="59">
        <v>176</v>
      </c>
      <c r="E112" s="60">
        <v>122</v>
      </c>
      <c r="F112" s="59">
        <v>54</v>
      </c>
      <c r="G112" s="59">
        <v>318</v>
      </c>
      <c r="H112" s="59">
        <v>260</v>
      </c>
      <c r="I112" s="61">
        <v>58</v>
      </c>
      <c r="J112" s="62"/>
      <c r="K112" s="50"/>
      <c r="L112" s="51"/>
      <c r="M112" s="52"/>
    </row>
    <row r="113" spans="2:13" ht="17.850000000000001" customHeight="1" outlineLevel="1">
      <c r="B113" s="37">
        <v>44434</v>
      </c>
      <c r="C113" s="38" t="s">
        <v>23</v>
      </c>
      <c r="D113" s="55">
        <v>144</v>
      </c>
      <c r="E113" s="56">
        <v>104</v>
      </c>
      <c r="F113" s="55">
        <v>40</v>
      </c>
      <c r="G113" s="55">
        <v>300</v>
      </c>
      <c r="H113" s="55">
        <v>250</v>
      </c>
      <c r="I113" s="57">
        <v>50</v>
      </c>
      <c r="J113" s="58"/>
      <c r="K113" s="43"/>
      <c r="L113" s="26"/>
      <c r="M113" s="13"/>
    </row>
    <row r="114" spans="2:13" ht="17.850000000000001" customHeight="1" outlineLevel="1">
      <c r="B114" s="37">
        <v>44435</v>
      </c>
      <c r="C114" s="38" t="s">
        <v>17</v>
      </c>
      <c r="D114" s="55">
        <v>154</v>
      </c>
      <c r="E114" s="56">
        <v>117</v>
      </c>
      <c r="F114" s="55">
        <v>37</v>
      </c>
      <c r="G114" s="55">
        <v>332</v>
      </c>
      <c r="H114" s="55">
        <v>287</v>
      </c>
      <c r="I114" s="57">
        <v>45</v>
      </c>
      <c r="J114" s="58"/>
      <c r="K114" s="43"/>
      <c r="L114" s="26"/>
      <c r="M114" s="13"/>
    </row>
    <row r="115" spans="2:13" ht="17.850000000000001" customHeight="1" outlineLevel="1">
      <c r="B115" s="37">
        <v>44436</v>
      </c>
      <c r="C115" s="38" t="s">
        <v>24</v>
      </c>
      <c r="D115" s="55">
        <v>48</v>
      </c>
      <c r="E115" s="56">
        <v>27</v>
      </c>
      <c r="F115" s="55">
        <v>21</v>
      </c>
      <c r="G115" s="55">
        <v>50</v>
      </c>
      <c r="H115" s="55">
        <v>19</v>
      </c>
      <c r="I115" s="57">
        <v>31</v>
      </c>
      <c r="J115" s="58"/>
      <c r="K115" s="43"/>
      <c r="L115" s="26"/>
      <c r="M115" s="13"/>
    </row>
    <row r="116" spans="2:13" ht="17.850000000000001" customHeight="1" outlineLevel="1">
      <c r="B116" s="37">
        <v>44437</v>
      </c>
      <c r="C116" s="38" t="s">
        <v>25</v>
      </c>
      <c r="D116" s="55">
        <v>53</v>
      </c>
      <c r="E116" s="56">
        <v>28</v>
      </c>
      <c r="F116" s="55">
        <v>25</v>
      </c>
      <c r="G116" s="55">
        <v>64</v>
      </c>
      <c r="H116" s="55">
        <v>36</v>
      </c>
      <c r="I116" s="57">
        <v>28</v>
      </c>
      <c r="J116" s="58"/>
      <c r="K116" s="43"/>
      <c r="L116" s="26"/>
      <c r="M116" s="13"/>
    </row>
    <row r="117" spans="2:13" ht="17.850000000000001" customHeight="1" outlineLevel="1">
      <c r="B117" s="37">
        <v>44438</v>
      </c>
      <c r="C117" s="38" t="s">
        <v>20</v>
      </c>
      <c r="D117" s="55">
        <v>136</v>
      </c>
      <c r="E117" s="56">
        <v>105</v>
      </c>
      <c r="F117" s="55">
        <v>31</v>
      </c>
      <c r="G117" s="55">
        <v>270</v>
      </c>
      <c r="H117" s="55">
        <v>225</v>
      </c>
      <c r="I117" s="57">
        <v>45</v>
      </c>
      <c r="J117" s="58"/>
      <c r="K117" s="43"/>
      <c r="L117" s="26"/>
      <c r="M117" s="13"/>
    </row>
    <row r="118" spans="2:13" s="2" customFormat="1" ht="17.850000000000001" customHeight="1" outlineLevel="1">
      <c r="B118" s="44">
        <v>44439</v>
      </c>
      <c r="C118" s="45" t="s">
        <v>21</v>
      </c>
      <c r="D118" s="59">
        <v>223</v>
      </c>
      <c r="E118" s="60">
        <v>154</v>
      </c>
      <c r="F118" s="59">
        <v>69</v>
      </c>
      <c r="G118" s="59">
        <v>455</v>
      </c>
      <c r="H118" s="59">
        <v>367</v>
      </c>
      <c r="I118" s="61">
        <v>88</v>
      </c>
      <c r="J118" s="62"/>
      <c r="K118" s="50"/>
      <c r="L118" s="51"/>
      <c r="M118" s="52"/>
    </row>
    <row r="119" spans="2:13" s="2" customFormat="1" ht="17.850000000000001" customHeight="1" outlineLevel="1">
      <c r="B119" s="44">
        <v>44440</v>
      </c>
      <c r="C119" s="45" t="s">
        <v>22</v>
      </c>
      <c r="D119" s="59">
        <v>290</v>
      </c>
      <c r="E119" s="60">
        <v>202</v>
      </c>
      <c r="F119" s="59">
        <v>88</v>
      </c>
      <c r="G119" s="59">
        <v>594</v>
      </c>
      <c r="H119" s="59">
        <v>477</v>
      </c>
      <c r="I119" s="61">
        <v>117</v>
      </c>
      <c r="J119" s="62"/>
      <c r="K119" s="50"/>
      <c r="L119" s="51"/>
      <c r="M119" s="52"/>
    </row>
    <row r="120" spans="2:13" s="2" customFormat="1" ht="17.850000000000001" customHeight="1" outlineLevel="1">
      <c r="B120" s="44">
        <v>44441</v>
      </c>
      <c r="C120" s="45" t="s">
        <v>16</v>
      </c>
      <c r="D120" s="59">
        <v>634</v>
      </c>
      <c r="E120" s="60">
        <v>205</v>
      </c>
      <c r="F120" s="59">
        <v>429</v>
      </c>
      <c r="G120" s="59">
        <v>956</v>
      </c>
      <c r="H120" s="59">
        <v>433</v>
      </c>
      <c r="I120" s="61">
        <v>523</v>
      </c>
      <c r="J120" s="62"/>
      <c r="K120" s="50"/>
      <c r="L120" s="51"/>
      <c r="M120" s="52"/>
    </row>
    <row r="121" spans="2:13" s="2" customFormat="1" ht="17.850000000000001" customHeight="1" outlineLevel="1">
      <c r="B121" s="44">
        <v>44442</v>
      </c>
      <c r="C121" s="45" t="s">
        <v>26</v>
      </c>
      <c r="D121" s="59">
        <v>189</v>
      </c>
      <c r="E121" s="60">
        <v>131</v>
      </c>
      <c r="F121" s="59">
        <v>58</v>
      </c>
      <c r="G121" s="59">
        <v>391</v>
      </c>
      <c r="H121" s="59">
        <v>326</v>
      </c>
      <c r="I121" s="61">
        <v>65</v>
      </c>
      <c r="J121" s="62"/>
      <c r="K121" s="50"/>
      <c r="L121" s="51"/>
      <c r="M121" s="52"/>
    </row>
    <row r="122" spans="2:13" s="2" customFormat="1" ht="17.850000000000001" customHeight="1" outlineLevel="1">
      <c r="B122" s="44">
        <v>44443</v>
      </c>
      <c r="C122" s="45" t="s">
        <v>18</v>
      </c>
      <c r="D122" s="59">
        <v>74</v>
      </c>
      <c r="E122" s="60">
        <v>35</v>
      </c>
      <c r="F122" s="59">
        <v>39</v>
      </c>
      <c r="G122" s="59">
        <v>108</v>
      </c>
      <c r="H122" s="59">
        <v>66</v>
      </c>
      <c r="I122" s="61">
        <v>42</v>
      </c>
      <c r="J122" s="62"/>
      <c r="K122" s="50"/>
      <c r="L122" s="51"/>
      <c r="M122" s="52"/>
    </row>
    <row r="123" spans="2:13" s="2" customFormat="1" ht="17.850000000000001" customHeight="1" outlineLevel="1">
      <c r="B123" s="44">
        <v>44444</v>
      </c>
      <c r="C123" s="45" t="s">
        <v>19</v>
      </c>
      <c r="D123" s="59">
        <v>56</v>
      </c>
      <c r="E123" s="60">
        <v>31</v>
      </c>
      <c r="F123" s="59">
        <v>25</v>
      </c>
      <c r="G123" s="59">
        <v>73</v>
      </c>
      <c r="H123" s="59">
        <v>44</v>
      </c>
      <c r="I123" s="61">
        <v>29</v>
      </c>
      <c r="J123" s="62"/>
      <c r="K123" s="50"/>
      <c r="L123" s="51"/>
      <c r="M123" s="52"/>
    </row>
    <row r="124" spans="2:13" s="2" customFormat="1" ht="17.850000000000001" customHeight="1" outlineLevel="1">
      <c r="B124" s="44">
        <v>44445</v>
      </c>
      <c r="C124" s="45" t="s">
        <v>28</v>
      </c>
      <c r="D124" s="59">
        <v>237</v>
      </c>
      <c r="E124" s="60">
        <v>161</v>
      </c>
      <c r="F124" s="59">
        <v>76</v>
      </c>
      <c r="G124" s="59">
        <v>505</v>
      </c>
      <c r="H124" s="59">
        <v>404</v>
      </c>
      <c r="I124" s="61">
        <v>101</v>
      </c>
      <c r="J124" s="62"/>
      <c r="K124" s="50"/>
      <c r="L124" s="51"/>
      <c r="M124" s="52"/>
    </row>
    <row r="125" spans="2:13" s="2" customFormat="1" ht="17.850000000000001" customHeight="1" outlineLevel="1">
      <c r="B125" s="44">
        <v>44446</v>
      </c>
      <c r="C125" s="45" t="s">
        <v>29</v>
      </c>
      <c r="D125" s="59">
        <v>234</v>
      </c>
      <c r="E125" s="60">
        <v>165</v>
      </c>
      <c r="F125" s="59">
        <v>69</v>
      </c>
      <c r="G125" s="59">
        <v>408</v>
      </c>
      <c r="H125" s="59">
        <v>317</v>
      </c>
      <c r="I125" s="61">
        <v>91</v>
      </c>
      <c r="J125" s="62"/>
      <c r="K125" s="50"/>
      <c r="L125" s="51"/>
      <c r="M125" s="52"/>
    </row>
    <row r="126" spans="2:13" s="2" customFormat="1" ht="17.850000000000001" customHeight="1" outlineLevel="1">
      <c r="B126" s="44">
        <v>44447</v>
      </c>
      <c r="C126" s="45" t="s">
        <v>15</v>
      </c>
      <c r="D126" s="59">
        <v>163</v>
      </c>
      <c r="E126" s="60">
        <v>122</v>
      </c>
      <c r="F126" s="59">
        <f t="shared" ref="F126:F133" si="4">D126-E126</f>
        <v>41</v>
      </c>
      <c r="G126" s="59">
        <v>297</v>
      </c>
      <c r="H126" s="59">
        <v>223</v>
      </c>
      <c r="I126" s="61">
        <f t="shared" ref="I126:I157" si="5">G126-H126</f>
        <v>74</v>
      </c>
      <c r="J126" s="62"/>
      <c r="K126" s="50"/>
      <c r="L126" s="51"/>
      <c r="M126" s="52"/>
    </row>
    <row r="127" spans="2:13" s="2" customFormat="1" ht="17.850000000000001" customHeight="1" outlineLevel="1">
      <c r="B127" s="44">
        <v>44448</v>
      </c>
      <c r="C127" s="45" t="s">
        <v>16</v>
      </c>
      <c r="D127" s="59">
        <v>215</v>
      </c>
      <c r="E127" s="60">
        <v>142</v>
      </c>
      <c r="F127" s="59">
        <f t="shared" si="4"/>
        <v>73</v>
      </c>
      <c r="G127" s="59">
        <v>392</v>
      </c>
      <c r="H127" s="59">
        <v>307</v>
      </c>
      <c r="I127" s="61">
        <f t="shared" si="5"/>
        <v>85</v>
      </c>
      <c r="J127" s="62"/>
      <c r="K127" s="50"/>
      <c r="L127" s="51"/>
      <c r="M127" s="52"/>
    </row>
    <row r="128" spans="2:13" s="2" customFormat="1" ht="17.850000000000001" customHeight="1" outlineLevel="1">
      <c r="B128" s="44">
        <v>44449</v>
      </c>
      <c r="C128" s="45" t="s">
        <v>17</v>
      </c>
      <c r="D128" s="59">
        <v>209</v>
      </c>
      <c r="E128" s="60">
        <v>141</v>
      </c>
      <c r="F128" s="59">
        <f t="shared" si="4"/>
        <v>68</v>
      </c>
      <c r="G128" s="59">
        <v>368</v>
      </c>
      <c r="H128" s="59">
        <v>276</v>
      </c>
      <c r="I128" s="61">
        <f t="shared" si="5"/>
        <v>92</v>
      </c>
      <c r="J128" s="62"/>
      <c r="K128" s="50"/>
      <c r="L128" s="51"/>
      <c r="M128" s="52"/>
    </row>
    <row r="129" spans="2:13" s="2" customFormat="1" ht="17.850000000000001" customHeight="1" outlineLevel="1">
      <c r="B129" s="44">
        <v>44450</v>
      </c>
      <c r="C129" s="45" t="s">
        <v>24</v>
      </c>
      <c r="D129" s="59">
        <v>63</v>
      </c>
      <c r="E129" s="60">
        <v>29</v>
      </c>
      <c r="F129" s="59">
        <f t="shared" si="4"/>
        <v>34</v>
      </c>
      <c r="G129" s="59">
        <v>93</v>
      </c>
      <c r="H129" s="59">
        <v>47</v>
      </c>
      <c r="I129" s="61">
        <f t="shared" si="5"/>
        <v>46</v>
      </c>
      <c r="J129" s="62"/>
      <c r="K129" s="50"/>
      <c r="L129" s="51"/>
      <c r="M129" s="52"/>
    </row>
    <row r="130" spans="2:13" s="2" customFormat="1" ht="17.850000000000001" customHeight="1" outlineLevel="1">
      <c r="B130" s="44">
        <v>44451</v>
      </c>
      <c r="C130" s="45" t="s">
        <v>25</v>
      </c>
      <c r="D130" s="59">
        <v>65</v>
      </c>
      <c r="E130" s="60">
        <v>26</v>
      </c>
      <c r="F130" s="59">
        <f t="shared" si="4"/>
        <v>39</v>
      </c>
      <c r="G130" s="59">
        <v>80</v>
      </c>
      <c r="H130" s="59">
        <v>30</v>
      </c>
      <c r="I130" s="61">
        <f t="shared" si="5"/>
        <v>50</v>
      </c>
      <c r="J130" s="62"/>
      <c r="K130" s="50"/>
      <c r="L130" s="51"/>
      <c r="M130" s="52"/>
    </row>
    <row r="131" spans="2:13" s="2" customFormat="1" ht="17.850000000000001" customHeight="1" outlineLevel="1">
      <c r="B131" s="44">
        <v>44452</v>
      </c>
      <c r="C131" s="45" t="s">
        <v>20</v>
      </c>
      <c r="D131" s="59">
        <v>157</v>
      </c>
      <c r="E131" s="60">
        <v>107</v>
      </c>
      <c r="F131" s="59">
        <f t="shared" si="4"/>
        <v>50</v>
      </c>
      <c r="G131" s="59">
        <v>282</v>
      </c>
      <c r="H131" s="59">
        <v>205</v>
      </c>
      <c r="I131" s="61">
        <f t="shared" si="5"/>
        <v>77</v>
      </c>
      <c r="J131" s="62"/>
      <c r="K131" s="50"/>
      <c r="L131" s="51"/>
      <c r="M131" s="52"/>
    </row>
    <row r="132" spans="2:13" s="2" customFormat="1" ht="17.850000000000001" customHeight="1" outlineLevel="1">
      <c r="B132" s="44">
        <v>44453</v>
      </c>
      <c r="C132" s="45" t="s">
        <v>21</v>
      </c>
      <c r="D132" s="59">
        <v>210</v>
      </c>
      <c r="E132" s="60">
        <v>149</v>
      </c>
      <c r="F132" s="59">
        <f t="shared" si="4"/>
        <v>61</v>
      </c>
      <c r="G132" s="59">
        <v>383</v>
      </c>
      <c r="H132" s="59">
        <v>304</v>
      </c>
      <c r="I132" s="61">
        <f t="shared" si="5"/>
        <v>79</v>
      </c>
      <c r="J132" s="62"/>
      <c r="K132" s="50"/>
      <c r="L132" s="51"/>
      <c r="M132" s="52"/>
    </row>
    <row r="133" spans="2:13" s="2" customFormat="1" ht="17.850000000000001" customHeight="1" outlineLevel="1">
      <c r="B133" s="44">
        <v>44454</v>
      </c>
      <c r="C133" s="45" t="s">
        <v>22</v>
      </c>
      <c r="D133" s="59">
        <v>213</v>
      </c>
      <c r="E133" s="60">
        <v>155</v>
      </c>
      <c r="F133" s="59">
        <f t="shared" si="4"/>
        <v>58</v>
      </c>
      <c r="G133" s="59">
        <v>445</v>
      </c>
      <c r="H133" s="59">
        <v>366</v>
      </c>
      <c r="I133" s="61">
        <f t="shared" si="5"/>
        <v>79</v>
      </c>
      <c r="J133" s="62"/>
      <c r="K133" s="50"/>
      <c r="L133" s="51"/>
      <c r="M133" s="52"/>
    </row>
    <row r="134" spans="2:13" ht="17.850000000000001" customHeight="1" outlineLevel="1">
      <c r="B134" s="37">
        <v>44455</v>
      </c>
      <c r="C134" s="38" t="s">
        <v>23</v>
      </c>
      <c r="D134" s="55">
        <v>228</v>
      </c>
      <c r="E134" s="56">
        <v>150</v>
      </c>
      <c r="F134" s="55">
        <v>78</v>
      </c>
      <c r="G134" s="55">
        <v>466</v>
      </c>
      <c r="H134" s="55">
        <v>325</v>
      </c>
      <c r="I134" s="57">
        <f t="shared" si="5"/>
        <v>141</v>
      </c>
      <c r="J134" s="58"/>
      <c r="K134" s="43"/>
      <c r="L134" s="26"/>
      <c r="M134" s="13"/>
    </row>
    <row r="135" spans="2:13" ht="17.850000000000001" customHeight="1" outlineLevel="1">
      <c r="B135" s="37">
        <v>44456</v>
      </c>
      <c r="C135" s="38" t="s">
        <v>17</v>
      </c>
      <c r="D135" s="55">
        <v>185</v>
      </c>
      <c r="E135" s="56">
        <v>124</v>
      </c>
      <c r="F135" s="55">
        <f>54+7</f>
        <v>61</v>
      </c>
      <c r="G135" s="55">
        <v>332</v>
      </c>
      <c r="H135" s="55">
        <v>255</v>
      </c>
      <c r="I135" s="57">
        <f t="shared" si="5"/>
        <v>77</v>
      </c>
      <c r="J135" s="58"/>
      <c r="K135" s="43"/>
      <c r="L135" s="26"/>
      <c r="M135" s="13"/>
    </row>
    <row r="136" spans="2:13" ht="17.850000000000001" customHeight="1" outlineLevel="1">
      <c r="B136" s="37">
        <v>44457</v>
      </c>
      <c r="C136" s="38" t="s">
        <v>24</v>
      </c>
      <c r="D136" s="55">
        <v>62</v>
      </c>
      <c r="E136" s="56">
        <v>32</v>
      </c>
      <c r="F136" s="55">
        <f>D136-E136</f>
        <v>30</v>
      </c>
      <c r="G136" s="55">
        <v>92</v>
      </c>
      <c r="H136" s="55">
        <v>56</v>
      </c>
      <c r="I136" s="57">
        <f t="shared" si="5"/>
        <v>36</v>
      </c>
      <c r="J136" s="58"/>
      <c r="K136" s="43"/>
      <c r="L136" s="26"/>
      <c r="M136" s="13"/>
    </row>
    <row r="137" spans="2:13" ht="17.850000000000001" customHeight="1" outlineLevel="1">
      <c r="B137" s="37">
        <v>44458</v>
      </c>
      <c r="C137" s="38" t="s">
        <v>19</v>
      </c>
      <c r="D137" s="55">
        <v>42</v>
      </c>
      <c r="E137" s="56">
        <v>22</v>
      </c>
      <c r="F137" s="55">
        <f t="shared" ref="F137:F155" si="6">D137-E137</f>
        <v>20</v>
      </c>
      <c r="G137" s="55">
        <v>54</v>
      </c>
      <c r="H137" s="55">
        <v>25</v>
      </c>
      <c r="I137" s="57">
        <f t="shared" si="5"/>
        <v>29</v>
      </c>
      <c r="J137" s="58"/>
      <c r="K137" s="43"/>
      <c r="L137" s="26"/>
      <c r="M137" s="13"/>
    </row>
    <row r="138" spans="2:13" ht="17.850000000000001" customHeight="1" outlineLevel="1">
      <c r="B138" s="37">
        <v>44459</v>
      </c>
      <c r="C138" s="38" t="s">
        <v>28</v>
      </c>
      <c r="D138" s="55">
        <v>211</v>
      </c>
      <c r="E138" s="56">
        <v>94</v>
      </c>
      <c r="F138" s="55">
        <f t="shared" si="6"/>
        <v>117</v>
      </c>
      <c r="G138" s="55">
        <v>288</v>
      </c>
      <c r="H138" s="55">
        <v>142</v>
      </c>
      <c r="I138" s="57">
        <f t="shared" si="5"/>
        <v>146</v>
      </c>
      <c r="J138" s="58"/>
      <c r="K138" s="43"/>
      <c r="L138" s="26"/>
      <c r="M138" s="13"/>
    </row>
    <row r="139" spans="2:13" ht="17.850000000000001" customHeight="1" outlineLevel="1">
      <c r="B139" s="37">
        <v>44460</v>
      </c>
      <c r="C139" s="38" t="s">
        <v>29</v>
      </c>
      <c r="D139" s="55">
        <v>202</v>
      </c>
      <c r="E139" s="56">
        <v>136</v>
      </c>
      <c r="F139" s="55">
        <f t="shared" si="6"/>
        <v>66</v>
      </c>
      <c r="G139" s="55">
        <v>315</v>
      </c>
      <c r="H139" s="55">
        <v>240</v>
      </c>
      <c r="I139" s="57">
        <f t="shared" si="5"/>
        <v>75</v>
      </c>
      <c r="J139" s="58"/>
      <c r="K139" s="43"/>
      <c r="L139" s="26"/>
      <c r="M139" s="13"/>
    </row>
    <row r="140" spans="2:13" ht="17.850000000000001" customHeight="1" outlineLevel="1">
      <c r="B140" s="37">
        <v>44461</v>
      </c>
      <c r="C140" s="38" t="s">
        <v>15</v>
      </c>
      <c r="D140" s="55">
        <v>204</v>
      </c>
      <c r="E140" s="56">
        <v>113</v>
      </c>
      <c r="F140" s="55">
        <f t="shared" si="6"/>
        <v>91</v>
      </c>
      <c r="G140" s="55">
        <v>318</v>
      </c>
      <c r="H140" s="55">
        <v>194</v>
      </c>
      <c r="I140" s="57">
        <f t="shared" si="5"/>
        <v>124</v>
      </c>
      <c r="J140" s="58"/>
      <c r="K140" s="43"/>
      <c r="L140" s="26"/>
      <c r="M140" s="13"/>
    </row>
    <row r="141" spans="2:13" s="2" customFormat="1" ht="17.850000000000001" customHeight="1" outlineLevel="1">
      <c r="B141" s="44">
        <v>44462</v>
      </c>
      <c r="C141" s="45" t="s">
        <v>23</v>
      </c>
      <c r="D141" s="59">
        <v>254</v>
      </c>
      <c r="E141" s="60">
        <v>139</v>
      </c>
      <c r="F141" s="59">
        <f t="shared" si="6"/>
        <v>115</v>
      </c>
      <c r="G141" s="59">
        <v>419</v>
      </c>
      <c r="H141" s="59">
        <v>275</v>
      </c>
      <c r="I141" s="61">
        <f t="shared" si="5"/>
        <v>144</v>
      </c>
      <c r="J141" s="62"/>
      <c r="K141" s="50"/>
      <c r="L141" s="51"/>
      <c r="M141" s="52"/>
    </row>
    <row r="142" spans="2:13" s="2" customFormat="1" ht="17.850000000000001" customHeight="1" outlineLevel="1">
      <c r="B142" s="44">
        <v>44463</v>
      </c>
      <c r="C142" s="45" t="s">
        <v>26</v>
      </c>
      <c r="D142" s="59">
        <v>188</v>
      </c>
      <c r="E142" s="60">
        <v>106</v>
      </c>
      <c r="F142" s="59">
        <f t="shared" si="6"/>
        <v>82</v>
      </c>
      <c r="G142" s="59">
        <v>305</v>
      </c>
      <c r="H142" s="59">
        <v>209</v>
      </c>
      <c r="I142" s="61">
        <f t="shared" si="5"/>
        <v>96</v>
      </c>
      <c r="J142" s="62"/>
      <c r="K142" s="50"/>
      <c r="L142" s="51"/>
      <c r="M142" s="52"/>
    </row>
    <row r="143" spans="2:13" s="2" customFormat="1" ht="17.850000000000001" customHeight="1" outlineLevel="1">
      <c r="B143" s="44">
        <v>44464</v>
      </c>
      <c r="C143" s="45" t="s">
        <v>18</v>
      </c>
      <c r="D143" s="59">
        <v>90</v>
      </c>
      <c r="E143" s="60">
        <v>31</v>
      </c>
      <c r="F143" s="59">
        <f t="shared" si="6"/>
        <v>59</v>
      </c>
      <c r="G143" s="59">
        <v>112</v>
      </c>
      <c r="H143" s="59">
        <v>71</v>
      </c>
      <c r="I143" s="61">
        <f t="shared" si="5"/>
        <v>41</v>
      </c>
      <c r="J143" s="62"/>
      <c r="K143" s="50"/>
      <c r="L143" s="51"/>
      <c r="M143" s="52"/>
    </row>
    <row r="144" spans="2:13" s="2" customFormat="1" ht="17.850000000000001" customHeight="1" outlineLevel="1">
      <c r="B144" s="44">
        <v>44465</v>
      </c>
      <c r="C144" s="45" t="s">
        <v>19</v>
      </c>
      <c r="D144" s="59">
        <v>100</v>
      </c>
      <c r="E144" s="60">
        <v>40</v>
      </c>
      <c r="F144" s="59">
        <f t="shared" si="6"/>
        <v>60</v>
      </c>
      <c r="G144" s="59">
        <v>130</v>
      </c>
      <c r="H144" s="59">
        <v>59</v>
      </c>
      <c r="I144" s="61">
        <f t="shared" si="5"/>
        <v>71</v>
      </c>
      <c r="J144" s="62"/>
      <c r="K144" s="50"/>
      <c r="L144" s="51"/>
      <c r="M144" s="52"/>
    </row>
    <row r="145" spans="2:13" s="2" customFormat="1" ht="17.850000000000001" customHeight="1" outlineLevel="1">
      <c r="B145" s="44">
        <v>44466</v>
      </c>
      <c r="C145" s="45" t="s">
        <v>28</v>
      </c>
      <c r="D145" s="59">
        <v>183</v>
      </c>
      <c r="E145" s="60">
        <v>112</v>
      </c>
      <c r="F145" s="59">
        <f t="shared" si="6"/>
        <v>71</v>
      </c>
      <c r="G145" s="59">
        <v>302</v>
      </c>
      <c r="H145" s="59">
        <v>223</v>
      </c>
      <c r="I145" s="61">
        <f t="shared" si="5"/>
        <v>79</v>
      </c>
      <c r="J145" s="62"/>
      <c r="K145" s="50"/>
      <c r="L145" s="51"/>
      <c r="M145" s="52"/>
    </row>
    <row r="146" spans="2:13" s="2" customFormat="1" ht="17.850000000000001" customHeight="1" outlineLevel="1">
      <c r="B146" s="44">
        <v>44467</v>
      </c>
      <c r="C146" s="45" t="s">
        <v>21</v>
      </c>
      <c r="D146" s="59">
        <v>605</v>
      </c>
      <c r="E146" s="60">
        <v>319</v>
      </c>
      <c r="F146" s="59">
        <f t="shared" si="6"/>
        <v>286</v>
      </c>
      <c r="G146" s="59">
        <v>896</v>
      </c>
      <c r="H146" s="59">
        <v>536</v>
      </c>
      <c r="I146" s="61">
        <f t="shared" si="5"/>
        <v>360</v>
      </c>
      <c r="J146" s="62"/>
      <c r="K146" s="50"/>
      <c r="L146" s="51"/>
      <c r="M146" s="52"/>
    </row>
    <row r="147" spans="2:13" s="2" customFormat="1" ht="17.850000000000001" customHeight="1" outlineLevel="1">
      <c r="B147" s="44">
        <v>44468</v>
      </c>
      <c r="C147" s="45" t="s">
        <v>15</v>
      </c>
      <c r="D147" s="59">
        <v>597</v>
      </c>
      <c r="E147" s="60">
        <v>355</v>
      </c>
      <c r="F147" s="59">
        <f t="shared" si="6"/>
        <v>242</v>
      </c>
      <c r="G147" s="59">
        <v>971</v>
      </c>
      <c r="H147" s="59">
        <v>681</v>
      </c>
      <c r="I147" s="61">
        <f t="shared" si="5"/>
        <v>290</v>
      </c>
      <c r="J147" s="62"/>
      <c r="K147" s="50"/>
      <c r="L147" s="51"/>
      <c r="M147" s="52"/>
    </row>
    <row r="148" spans="2:13" s="2" customFormat="1" ht="17.850000000000001" customHeight="1" outlineLevel="1">
      <c r="B148" s="44">
        <v>44469</v>
      </c>
      <c r="C148" s="45" t="s">
        <v>16</v>
      </c>
      <c r="D148" s="59">
        <v>419</v>
      </c>
      <c r="E148" s="60">
        <v>239</v>
      </c>
      <c r="F148" s="59">
        <f t="shared" si="6"/>
        <v>180</v>
      </c>
      <c r="G148" s="59">
        <v>719</v>
      </c>
      <c r="H148" s="59">
        <v>511</v>
      </c>
      <c r="I148" s="61">
        <f t="shared" si="5"/>
        <v>208</v>
      </c>
      <c r="J148" s="62"/>
      <c r="K148" s="50"/>
      <c r="L148" s="51"/>
      <c r="M148" s="52"/>
    </row>
    <row r="149" spans="2:13" s="2" customFormat="1" ht="17.850000000000001" customHeight="1" outlineLevel="1">
      <c r="B149" s="44">
        <v>44470</v>
      </c>
      <c r="C149" s="45" t="s">
        <v>17</v>
      </c>
      <c r="D149" s="59">
        <v>386</v>
      </c>
      <c r="E149" s="60">
        <v>218</v>
      </c>
      <c r="F149" s="59">
        <f t="shared" si="6"/>
        <v>168</v>
      </c>
      <c r="G149" s="59">
        <v>662</v>
      </c>
      <c r="H149" s="59">
        <v>461</v>
      </c>
      <c r="I149" s="61">
        <f t="shared" si="5"/>
        <v>201</v>
      </c>
      <c r="J149" s="62"/>
      <c r="K149" s="50"/>
      <c r="L149" s="51"/>
      <c r="M149" s="52"/>
    </row>
    <row r="150" spans="2:13" s="2" customFormat="1" ht="17.850000000000001" customHeight="1" outlineLevel="1">
      <c r="B150" s="44">
        <v>44471</v>
      </c>
      <c r="C150" s="45" t="s">
        <v>24</v>
      </c>
      <c r="D150" s="59">
        <v>203</v>
      </c>
      <c r="E150" s="60">
        <v>70</v>
      </c>
      <c r="F150" s="59">
        <f t="shared" si="6"/>
        <v>133</v>
      </c>
      <c r="G150" s="59">
        <v>279</v>
      </c>
      <c r="H150" s="59">
        <v>123</v>
      </c>
      <c r="I150" s="61">
        <f t="shared" si="5"/>
        <v>156</v>
      </c>
      <c r="J150" s="62"/>
      <c r="K150" s="50"/>
      <c r="L150" s="51"/>
      <c r="M150" s="52"/>
    </row>
    <row r="151" spans="2:13" s="2" customFormat="1" ht="17.850000000000001" customHeight="1" outlineLevel="1">
      <c r="B151" s="44">
        <v>44472</v>
      </c>
      <c r="C151" s="45" t="s">
        <v>25</v>
      </c>
      <c r="D151" s="59">
        <v>129</v>
      </c>
      <c r="E151" s="60">
        <v>48</v>
      </c>
      <c r="F151" s="59">
        <f t="shared" si="6"/>
        <v>81</v>
      </c>
      <c r="G151" s="59">
        <v>163</v>
      </c>
      <c r="H151" s="59">
        <v>71</v>
      </c>
      <c r="I151" s="61">
        <f t="shared" si="5"/>
        <v>92</v>
      </c>
      <c r="J151" s="62"/>
      <c r="K151" s="50"/>
      <c r="L151" s="51"/>
      <c r="M151" s="52"/>
    </row>
    <row r="152" spans="2:13" s="2" customFormat="1" ht="17.850000000000001" customHeight="1" outlineLevel="1">
      <c r="B152" s="44">
        <v>44473</v>
      </c>
      <c r="C152" s="45" t="s">
        <v>20</v>
      </c>
      <c r="D152" s="59">
        <v>217</v>
      </c>
      <c r="E152" s="60">
        <v>140</v>
      </c>
      <c r="F152" s="59">
        <f t="shared" si="6"/>
        <v>77</v>
      </c>
      <c r="G152" s="59">
        <v>311</v>
      </c>
      <c r="H152" s="59">
        <v>222</v>
      </c>
      <c r="I152" s="61">
        <f t="shared" si="5"/>
        <v>89</v>
      </c>
      <c r="J152" s="62"/>
      <c r="K152" s="50"/>
      <c r="L152" s="51"/>
      <c r="M152" s="52"/>
    </row>
    <row r="153" spans="2:13" s="2" customFormat="1" ht="17.850000000000001" customHeight="1" outlineLevel="1">
      <c r="B153" s="44">
        <v>44474</v>
      </c>
      <c r="C153" s="45" t="s">
        <v>21</v>
      </c>
      <c r="D153" s="59">
        <v>308</v>
      </c>
      <c r="E153" s="60">
        <v>199</v>
      </c>
      <c r="F153" s="59">
        <f t="shared" si="6"/>
        <v>109</v>
      </c>
      <c r="G153" s="59">
        <v>565</v>
      </c>
      <c r="H153" s="59">
        <v>414</v>
      </c>
      <c r="I153" s="61">
        <f t="shared" si="5"/>
        <v>151</v>
      </c>
      <c r="J153" s="62"/>
      <c r="K153" s="50"/>
      <c r="L153" s="51"/>
      <c r="M153" s="52"/>
    </row>
    <row r="154" spans="2:13" s="2" customFormat="1" ht="17.850000000000001" customHeight="1" outlineLevel="1">
      <c r="B154" s="44">
        <v>44475</v>
      </c>
      <c r="C154" s="45" t="s">
        <v>22</v>
      </c>
      <c r="D154" s="59">
        <v>329</v>
      </c>
      <c r="E154" s="60">
        <v>200</v>
      </c>
      <c r="F154" s="59">
        <f t="shared" si="6"/>
        <v>129</v>
      </c>
      <c r="G154" s="59">
        <v>576</v>
      </c>
      <c r="H154" s="59">
        <v>431</v>
      </c>
      <c r="I154" s="61">
        <f t="shared" si="5"/>
        <v>145</v>
      </c>
      <c r="J154" s="62"/>
      <c r="K154" s="50"/>
      <c r="L154" s="51"/>
      <c r="M154" s="52"/>
    </row>
    <row r="155" spans="2:13" ht="17.850000000000001" customHeight="1" outlineLevel="1">
      <c r="B155" s="37">
        <v>44476</v>
      </c>
      <c r="C155" s="38" t="s">
        <v>23</v>
      </c>
      <c r="D155" s="55">
        <v>275</v>
      </c>
      <c r="E155" s="56">
        <v>180</v>
      </c>
      <c r="F155" s="55">
        <f t="shared" si="6"/>
        <v>95</v>
      </c>
      <c r="G155" s="55">
        <v>574</v>
      </c>
      <c r="H155" s="55">
        <v>454</v>
      </c>
      <c r="I155" s="57">
        <f t="shared" si="5"/>
        <v>120</v>
      </c>
      <c r="J155" s="58"/>
      <c r="K155" s="43"/>
      <c r="L155" s="26"/>
      <c r="M155" s="13"/>
    </row>
    <row r="156" spans="2:13" ht="17.850000000000001" customHeight="1" outlineLevel="1">
      <c r="B156" s="37">
        <v>44477</v>
      </c>
      <c r="C156" s="38" t="s">
        <v>17</v>
      </c>
      <c r="D156" s="55">
        <v>239</v>
      </c>
      <c r="E156" s="56">
        <v>161</v>
      </c>
      <c r="F156" s="55">
        <v>78</v>
      </c>
      <c r="G156" s="55">
        <v>424</v>
      </c>
      <c r="H156" s="55">
        <v>333</v>
      </c>
      <c r="I156" s="57">
        <f t="shared" si="5"/>
        <v>91</v>
      </c>
      <c r="J156" s="58"/>
      <c r="K156" s="43"/>
      <c r="L156" s="26"/>
      <c r="M156" s="13"/>
    </row>
    <row r="157" spans="2:13" ht="17.850000000000001" customHeight="1" outlineLevel="1">
      <c r="B157" s="37">
        <v>44478</v>
      </c>
      <c r="C157" s="38" t="s">
        <v>24</v>
      </c>
      <c r="D157" s="55">
        <v>125</v>
      </c>
      <c r="E157" s="56">
        <v>62</v>
      </c>
      <c r="F157" s="55">
        <v>63</v>
      </c>
      <c r="G157" s="55">
        <v>217</v>
      </c>
      <c r="H157" s="55">
        <v>137</v>
      </c>
      <c r="I157" s="57">
        <f t="shared" si="5"/>
        <v>80</v>
      </c>
      <c r="J157" s="58"/>
      <c r="K157" s="43"/>
      <c r="L157" s="26"/>
      <c r="M157" s="13"/>
    </row>
    <row r="158" spans="2:13" ht="17.850000000000001" customHeight="1" outlineLevel="1">
      <c r="B158" s="37">
        <v>44479</v>
      </c>
      <c r="C158" s="38" t="s">
        <v>25</v>
      </c>
      <c r="D158" s="55">
        <v>61</v>
      </c>
      <c r="E158" s="56">
        <v>28</v>
      </c>
      <c r="F158" s="55">
        <v>33</v>
      </c>
      <c r="G158" s="55">
        <v>88</v>
      </c>
      <c r="H158" s="55">
        <v>48</v>
      </c>
      <c r="I158" s="57">
        <v>40</v>
      </c>
      <c r="J158" s="58"/>
      <c r="K158" s="43"/>
      <c r="L158" s="26"/>
      <c r="M158" s="13"/>
    </row>
    <row r="159" spans="2:13" ht="17.850000000000001" customHeight="1" outlineLevel="1">
      <c r="B159" s="37">
        <v>44480</v>
      </c>
      <c r="C159" s="38" t="s">
        <v>20</v>
      </c>
      <c r="D159" s="55">
        <v>177</v>
      </c>
      <c r="E159" s="56">
        <v>132</v>
      </c>
      <c r="F159" s="55">
        <v>45</v>
      </c>
      <c r="G159" s="55">
        <v>361</v>
      </c>
      <c r="H159" s="55">
        <v>300</v>
      </c>
      <c r="I159" s="57">
        <v>61</v>
      </c>
      <c r="J159" s="58"/>
      <c r="K159" s="43"/>
      <c r="L159" s="26"/>
      <c r="M159" s="13"/>
    </row>
    <row r="160" spans="2:13" ht="17.850000000000001" customHeight="1" outlineLevel="1">
      <c r="B160" s="37">
        <v>44481</v>
      </c>
      <c r="C160" s="38" t="s">
        <v>21</v>
      </c>
      <c r="D160" s="55">
        <v>176</v>
      </c>
      <c r="E160" s="56">
        <v>133</v>
      </c>
      <c r="F160" s="55">
        <v>43</v>
      </c>
      <c r="G160" s="55">
        <v>309</v>
      </c>
      <c r="H160" s="55">
        <v>256</v>
      </c>
      <c r="I160" s="57">
        <v>53</v>
      </c>
      <c r="J160" s="58"/>
      <c r="K160" s="43"/>
      <c r="L160" s="26"/>
      <c r="M160" s="13"/>
    </row>
    <row r="161" spans="2:13" ht="17.850000000000001" customHeight="1" outlineLevel="1">
      <c r="B161" s="37">
        <v>44482</v>
      </c>
      <c r="C161" s="38" t="s">
        <v>22</v>
      </c>
      <c r="D161" s="55">
        <v>200</v>
      </c>
      <c r="E161" s="56">
        <v>163</v>
      </c>
      <c r="F161" s="55">
        <v>37</v>
      </c>
      <c r="G161" s="55">
        <v>374</v>
      </c>
      <c r="H161" s="55">
        <v>315</v>
      </c>
      <c r="I161" s="57">
        <v>59</v>
      </c>
      <c r="J161" s="58"/>
      <c r="K161" s="43"/>
      <c r="L161" s="26"/>
      <c r="M161" s="13"/>
    </row>
    <row r="162" spans="2:13" s="2" customFormat="1" ht="17.850000000000001" customHeight="1" outlineLevel="1">
      <c r="B162" s="44">
        <v>44483</v>
      </c>
      <c r="C162" s="45" t="s">
        <v>23</v>
      </c>
      <c r="D162" s="59">
        <v>146</v>
      </c>
      <c r="E162" s="60">
        <v>112</v>
      </c>
      <c r="F162" s="59">
        <v>34</v>
      </c>
      <c r="G162" s="59">
        <v>295</v>
      </c>
      <c r="H162" s="59">
        <v>251</v>
      </c>
      <c r="I162" s="61">
        <v>44</v>
      </c>
      <c r="J162" s="62"/>
      <c r="K162" s="50"/>
      <c r="L162" s="51"/>
      <c r="M162" s="52"/>
    </row>
    <row r="163" spans="2:13" s="2" customFormat="1" ht="17.850000000000001" customHeight="1" outlineLevel="1">
      <c r="B163" s="44">
        <v>44484</v>
      </c>
      <c r="C163" s="45" t="s">
        <v>26</v>
      </c>
      <c r="D163" s="59">
        <v>128</v>
      </c>
      <c r="E163" s="60">
        <v>99</v>
      </c>
      <c r="F163" s="59">
        <v>29</v>
      </c>
      <c r="G163" s="59">
        <v>411</v>
      </c>
      <c r="H163" s="59">
        <v>376</v>
      </c>
      <c r="I163" s="61">
        <v>35</v>
      </c>
      <c r="J163" s="62"/>
      <c r="K163" s="50"/>
      <c r="L163" s="51"/>
      <c r="M163" s="52"/>
    </row>
    <row r="164" spans="2:13" s="2" customFormat="1" ht="17.850000000000001" customHeight="1" outlineLevel="1">
      <c r="B164" s="44">
        <v>44485</v>
      </c>
      <c r="C164" s="45" t="s">
        <v>18</v>
      </c>
      <c r="D164" s="59">
        <v>77</v>
      </c>
      <c r="E164" s="60">
        <v>52</v>
      </c>
      <c r="F164" s="59">
        <f>D164-E164</f>
        <v>25</v>
      </c>
      <c r="G164" s="59">
        <v>157</v>
      </c>
      <c r="H164" s="59">
        <v>125</v>
      </c>
      <c r="I164" s="61">
        <f>G164-H164</f>
        <v>32</v>
      </c>
      <c r="J164" s="62"/>
      <c r="K164" s="50"/>
      <c r="L164" s="51"/>
      <c r="M164" s="52"/>
    </row>
    <row r="165" spans="2:13" s="2" customFormat="1" ht="17.850000000000001" customHeight="1" outlineLevel="1">
      <c r="B165" s="44">
        <v>44486</v>
      </c>
      <c r="C165" s="45" t="s">
        <v>19</v>
      </c>
      <c r="D165" s="59">
        <v>63</v>
      </c>
      <c r="E165" s="60">
        <v>39</v>
      </c>
      <c r="F165" s="59">
        <f>D165-E165</f>
        <v>24</v>
      </c>
      <c r="G165" s="59">
        <v>94</v>
      </c>
      <c r="H165" s="59">
        <v>59</v>
      </c>
      <c r="I165" s="61">
        <f>G165-H165</f>
        <v>35</v>
      </c>
      <c r="J165" s="62"/>
      <c r="K165" s="50"/>
      <c r="L165" s="51"/>
      <c r="M165" s="52"/>
    </row>
    <row r="166" spans="2:13" s="2" customFormat="1" ht="17.850000000000001" customHeight="1" outlineLevel="1">
      <c r="B166" s="44">
        <v>44487</v>
      </c>
      <c r="C166" s="45" t="s">
        <v>28</v>
      </c>
      <c r="D166" s="59">
        <v>227</v>
      </c>
      <c r="E166" s="60">
        <v>145</v>
      </c>
      <c r="F166" s="59">
        <v>82</v>
      </c>
      <c r="G166" s="59">
        <v>379</v>
      </c>
      <c r="H166" s="59">
        <v>282</v>
      </c>
      <c r="I166" s="61">
        <v>97</v>
      </c>
      <c r="J166" s="62"/>
      <c r="K166" s="50"/>
      <c r="L166" s="51"/>
      <c r="M166" s="52"/>
    </row>
    <row r="167" spans="2:13" s="2" customFormat="1" ht="17.850000000000001" customHeight="1" outlineLevel="1">
      <c r="B167" s="44">
        <v>44488</v>
      </c>
      <c r="C167" s="45" t="s">
        <v>29</v>
      </c>
      <c r="D167" s="59">
        <v>258</v>
      </c>
      <c r="E167" s="60">
        <v>185</v>
      </c>
      <c r="F167" s="59">
        <v>73</v>
      </c>
      <c r="G167" s="59">
        <v>517</v>
      </c>
      <c r="H167" s="59">
        <v>428</v>
      </c>
      <c r="I167" s="61">
        <v>89</v>
      </c>
      <c r="J167" s="62"/>
      <c r="K167" s="50"/>
      <c r="L167" s="51"/>
      <c r="M167" s="52"/>
    </row>
    <row r="168" spans="2:13" s="2" customFormat="1" ht="17.850000000000001" customHeight="1" outlineLevel="1">
      <c r="B168" s="44">
        <v>44489</v>
      </c>
      <c r="C168" s="45" t="s">
        <v>15</v>
      </c>
      <c r="D168" s="59">
        <v>188</v>
      </c>
      <c r="E168" s="60">
        <v>145</v>
      </c>
      <c r="F168" s="59">
        <v>43</v>
      </c>
      <c r="G168" s="59">
        <v>420</v>
      </c>
      <c r="H168" s="59">
        <v>353</v>
      </c>
      <c r="I168" s="61">
        <v>67</v>
      </c>
      <c r="J168" s="62"/>
      <c r="K168" s="50"/>
      <c r="L168" s="51"/>
      <c r="M168" s="52"/>
    </row>
    <row r="169" spans="2:13" s="2" customFormat="1" ht="17.850000000000001" customHeight="1" outlineLevel="1">
      <c r="B169" s="44">
        <v>44490</v>
      </c>
      <c r="C169" s="45" t="s">
        <v>16</v>
      </c>
      <c r="D169" s="59">
        <v>169</v>
      </c>
      <c r="E169" s="60">
        <v>131</v>
      </c>
      <c r="F169" s="59">
        <v>38</v>
      </c>
      <c r="G169" s="59">
        <v>343</v>
      </c>
      <c r="H169" s="59">
        <v>299</v>
      </c>
      <c r="I169" s="61">
        <v>44</v>
      </c>
      <c r="J169" s="62"/>
      <c r="K169" s="50"/>
      <c r="L169" s="51"/>
      <c r="M169" s="52"/>
    </row>
    <row r="170" spans="2:13" s="2" customFormat="1" ht="17.850000000000001" customHeight="1" outlineLevel="1">
      <c r="B170" s="44">
        <v>44491</v>
      </c>
      <c r="C170" s="45" t="s">
        <v>17</v>
      </c>
      <c r="D170" s="59">
        <v>163</v>
      </c>
      <c r="E170" s="60">
        <v>120</v>
      </c>
      <c r="F170" s="59">
        <v>43</v>
      </c>
      <c r="G170" s="59">
        <v>346</v>
      </c>
      <c r="H170" s="59">
        <v>296</v>
      </c>
      <c r="I170" s="61">
        <v>50</v>
      </c>
      <c r="J170" s="62"/>
      <c r="K170" s="50"/>
      <c r="L170" s="51"/>
      <c r="M170" s="52"/>
    </row>
    <row r="171" spans="2:13" s="2" customFormat="1" ht="17.850000000000001" customHeight="1" outlineLevel="1">
      <c r="B171" s="44">
        <v>44492</v>
      </c>
      <c r="C171" s="45" t="s">
        <v>24</v>
      </c>
      <c r="D171" s="59">
        <v>90</v>
      </c>
      <c r="E171" s="60">
        <v>38</v>
      </c>
      <c r="F171" s="59">
        <v>52</v>
      </c>
      <c r="G171" s="59">
        <v>125</v>
      </c>
      <c r="H171" s="59">
        <v>56</v>
      </c>
      <c r="I171" s="61">
        <v>69</v>
      </c>
      <c r="J171" s="62"/>
      <c r="K171" s="50"/>
      <c r="L171" s="51"/>
      <c r="M171" s="52"/>
    </row>
    <row r="172" spans="2:13" s="2" customFormat="1" ht="17.850000000000001" customHeight="1" outlineLevel="1">
      <c r="B172" s="44">
        <v>44493</v>
      </c>
      <c r="C172" s="45" t="s">
        <v>25</v>
      </c>
      <c r="D172" s="59">
        <v>76</v>
      </c>
      <c r="E172" s="60">
        <v>32</v>
      </c>
      <c r="F172" s="59">
        <v>44</v>
      </c>
      <c r="G172" s="59">
        <v>113</v>
      </c>
      <c r="H172" s="59">
        <v>64</v>
      </c>
      <c r="I172" s="61">
        <v>49</v>
      </c>
      <c r="J172" s="62"/>
      <c r="K172" s="50"/>
      <c r="L172" s="51"/>
      <c r="M172" s="52"/>
    </row>
    <row r="173" spans="2:13" s="2" customFormat="1" ht="17.850000000000001" customHeight="1" outlineLevel="1">
      <c r="B173" s="44">
        <v>44494</v>
      </c>
      <c r="C173" s="45" t="s">
        <v>20</v>
      </c>
      <c r="D173" s="59">
        <v>189</v>
      </c>
      <c r="E173" s="60">
        <v>149</v>
      </c>
      <c r="F173" s="59">
        <v>40</v>
      </c>
      <c r="G173" s="59">
        <v>430</v>
      </c>
      <c r="H173" s="59">
        <v>373</v>
      </c>
      <c r="I173" s="61">
        <v>57</v>
      </c>
      <c r="J173" s="62"/>
      <c r="K173" s="50"/>
      <c r="L173" s="51"/>
      <c r="M173" s="52"/>
    </row>
    <row r="174" spans="2:13" s="2" customFormat="1" ht="17.850000000000001" customHeight="1" outlineLevel="1">
      <c r="B174" s="44">
        <v>44495</v>
      </c>
      <c r="C174" s="45" t="s">
        <v>21</v>
      </c>
      <c r="D174" s="59">
        <v>242</v>
      </c>
      <c r="E174" s="60">
        <v>155</v>
      </c>
      <c r="F174" s="59">
        <v>87</v>
      </c>
      <c r="G174" s="59">
        <v>422</v>
      </c>
      <c r="H174" s="59">
        <v>319</v>
      </c>
      <c r="I174" s="61">
        <v>103</v>
      </c>
      <c r="J174" s="62"/>
      <c r="K174" s="50"/>
      <c r="L174" s="51"/>
      <c r="M174" s="52"/>
    </row>
    <row r="175" spans="2:13" s="2" customFormat="1" ht="17.850000000000001" customHeight="1" outlineLevel="1">
      <c r="B175" s="44">
        <v>44496</v>
      </c>
      <c r="C175" s="45" t="s">
        <v>22</v>
      </c>
      <c r="D175" s="59">
        <v>193</v>
      </c>
      <c r="E175" s="60">
        <v>139</v>
      </c>
      <c r="F175" s="59">
        <v>54</v>
      </c>
      <c r="G175" s="59">
        <v>359</v>
      </c>
      <c r="H175" s="59">
        <v>277</v>
      </c>
      <c r="I175" s="61">
        <v>82</v>
      </c>
      <c r="J175" s="62"/>
      <c r="K175" s="50"/>
      <c r="L175" s="51"/>
      <c r="M175" s="52"/>
    </row>
    <row r="176" spans="2:13" ht="17.850000000000001" customHeight="1" outlineLevel="1">
      <c r="B176" s="37">
        <v>44497</v>
      </c>
      <c r="C176" s="38" t="s">
        <v>23</v>
      </c>
      <c r="D176" s="55">
        <v>769</v>
      </c>
      <c r="E176" s="56">
        <v>316</v>
      </c>
      <c r="F176" s="55">
        <v>453</v>
      </c>
      <c r="G176" s="55">
        <v>1047</v>
      </c>
      <c r="H176" s="55">
        <v>514</v>
      </c>
      <c r="I176" s="57">
        <v>533</v>
      </c>
      <c r="J176" s="58"/>
      <c r="K176" s="43"/>
      <c r="L176" s="26"/>
      <c r="M176" s="13"/>
    </row>
    <row r="177" spans="2:13" ht="17.850000000000001" customHeight="1" outlineLevel="1">
      <c r="B177" s="37">
        <v>44498</v>
      </c>
      <c r="C177" s="38" t="s">
        <v>17</v>
      </c>
      <c r="D177" s="55">
        <v>803</v>
      </c>
      <c r="E177" s="56">
        <v>320</v>
      </c>
      <c r="F177" s="55">
        <v>483</v>
      </c>
      <c r="G177" s="55">
        <v>1140</v>
      </c>
      <c r="H177" s="55">
        <v>599</v>
      </c>
      <c r="I177" s="57">
        <f>519+22</f>
        <v>541</v>
      </c>
      <c r="J177" s="58"/>
      <c r="K177" s="43"/>
      <c r="L177" s="26"/>
      <c r="M177" s="13"/>
    </row>
    <row r="178" spans="2:13" ht="17.850000000000001" customHeight="1" outlineLevel="1">
      <c r="B178" s="37">
        <v>44499</v>
      </c>
      <c r="C178" s="38" t="s">
        <v>24</v>
      </c>
      <c r="D178" s="55">
        <v>202</v>
      </c>
      <c r="E178" s="56">
        <v>59</v>
      </c>
      <c r="F178" s="55">
        <v>143</v>
      </c>
      <c r="G178" s="55">
        <v>229</v>
      </c>
      <c r="H178" s="55">
        <v>80</v>
      </c>
      <c r="I178" s="57">
        <v>149</v>
      </c>
      <c r="J178" s="58"/>
      <c r="K178" s="43"/>
      <c r="L178" s="26"/>
      <c r="M178" s="13"/>
    </row>
    <row r="179" spans="2:13" ht="17.850000000000001" customHeight="1" outlineLevel="1">
      <c r="B179" s="37">
        <v>44500</v>
      </c>
      <c r="C179" s="38" t="s">
        <v>25</v>
      </c>
      <c r="D179" s="55">
        <v>99</v>
      </c>
      <c r="E179" s="56">
        <v>44</v>
      </c>
      <c r="F179" s="55">
        <v>55</v>
      </c>
      <c r="G179" s="55">
        <v>164</v>
      </c>
      <c r="H179" s="55">
        <v>96</v>
      </c>
      <c r="I179" s="57">
        <v>68</v>
      </c>
      <c r="J179" s="58"/>
      <c r="K179" s="43"/>
      <c r="L179" s="26"/>
      <c r="M179" s="13"/>
    </row>
    <row r="180" spans="2:13" ht="17.850000000000001" customHeight="1" outlineLevel="1">
      <c r="B180" s="37">
        <v>44501</v>
      </c>
      <c r="C180" s="38" t="s">
        <v>20</v>
      </c>
      <c r="D180" s="55">
        <v>431</v>
      </c>
      <c r="E180" s="56">
        <v>331</v>
      </c>
      <c r="F180" s="55">
        <v>100</v>
      </c>
      <c r="G180" s="55">
        <v>727</v>
      </c>
      <c r="H180" s="55">
        <v>606</v>
      </c>
      <c r="I180" s="57">
        <v>121</v>
      </c>
      <c r="J180" s="58"/>
      <c r="K180" s="43"/>
      <c r="L180" s="26"/>
      <c r="M180" s="13"/>
    </row>
    <row r="181" spans="2:13" ht="17.850000000000001" customHeight="1" outlineLevel="1">
      <c r="B181" s="37">
        <v>44502</v>
      </c>
      <c r="C181" s="38" t="s">
        <v>21</v>
      </c>
      <c r="D181" s="55">
        <v>270</v>
      </c>
      <c r="E181" s="56">
        <v>182</v>
      </c>
      <c r="F181" s="55">
        <v>88</v>
      </c>
      <c r="G181" s="55">
        <v>424</v>
      </c>
      <c r="H181" s="55">
        <v>316</v>
      </c>
      <c r="I181" s="57">
        <v>108</v>
      </c>
      <c r="J181" s="58"/>
      <c r="K181" s="43"/>
      <c r="L181" s="26"/>
      <c r="M181" s="13"/>
    </row>
    <row r="182" spans="2:13" ht="17.850000000000001" customHeight="1" outlineLevel="1">
      <c r="B182" s="37">
        <v>44503</v>
      </c>
      <c r="C182" s="38" t="s">
        <v>22</v>
      </c>
      <c r="D182" s="55">
        <v>216</v>
      </c>
      <c r="E182" s="56">
        <v>141</v>
      </c>
      <c r="F182" s="55">
        <v>75</v>
      </c>
      <c r="G182" s="55">
        <v>343</v>
      </c>
      <c r="H182" s="55">
        <v>258</v>
      </c>
      <c r="I182" s="57">
        <v>85</v>
      </c>
      <c r="J182" s="58"/>
      <c r="K182" s="43"/>
      <c r="L182" s="26"/>
      <c r="M182" s="13"/>
    </row>
    <row r="183" spans="2:13" s="2" customFormat="1" ht="17.850000000000001" customHeight="1" outlineLevel="1">
      <c r="B183" s="44">
        <v>44504</v>
      </c>
      <c r="C183" s="45" t="s">
        <v>23</v>
      </c>
      <c r="D183" s="59">
        <v>314</v>
      </c>
      <c r="E183" s="60">
        <v>183</v>
      </c>
      <c r="F183" s="59">
        <v>131</v>
      </c>
      <c r="G183" s="59">
        <v>542</v>
      </c>
      <c r="H183" s="59">
        <v>395</v>
      </c>
      <c r="I183" s="61">
        <v>147</v>
      </c>
      <c r="J183" s="62"/>
      <c r="K183" s="50"/>
      <c r="L183" s="51"/>
      <c r="M183" s="52"/>
    </row>
    <row r="184" spans="2:13" s="2" customFormat="1" ht="17.850000000000001" customHeight="1" outlineLevel="1">
      <c r="B184" s="44">
        <v>44505</v>
      </c>
      <c r="C184" s="45" t="s">
        <v>17</v>
      </c>
      <c r="D184" s="59">
        <v>227</v>
      </c>
      <c r="E184" s="60">
        <v>155</v>
      </c>
      <c r="F184" s="59">
        <v>72</v>
      </c>
      <c r="G184" s="59">
        <v>370</v>
      </c>
      <c r="H184" s="59">
        <v>282</v>
      </c>
      <c r="I184" s="61">
        <v>88</v>
      </c>
      <c r="J184" s="62"/>
      <c r="K184" s="50"/>
      <c r="L184" s="51"/>
      <c r="M184" s="52"/>
    </row>
    <row r="185" spans="2:13" s="2" customFormat="1" ht="17.850000000000001" customHeight="1" outlineLevel="1">
      <c r="B185" s="44">
        <v>44506</v>
      </c>
      <c r="C185" s="45" t="s">
        <v>24</v>
      </c>
      <c r="D185" s="59">
        <v>78</v>
      </c>
      <c r="E185" s="60">
        <v>49</v>
      </c>
      <c r="F185" s="59">
        <v>29</v>
      </c>
      <c r="G185" s="59">
        <v>132</v>
      </c>
      <c r="H185" s="59">
        <v>102</v>
      </c>
      <c r="I185" s="61">
        <v>30</v>
      </c>
      <c r="J185" s="62"/>
      <c r="K185" s="50"/>
      <c r="L185" s="51"/>
      <c r="M185" s="52"/>
    </row>
    <row r="186" spans="2:13" s="2" customFormat="1" ht="17.850000000000001" customHeight="1" outlineLevel="1">
      <c r="B186" s="44">
        <v>44507</v>
      </c>
      <c r="C186" s="45" t="s">
        <v>25</v>
      </c>
      <c r="D186" s="59">
        <v>90</v>
      </c>
      <c r="E186" s="60">
        <v>42</v>
      </c>
      <c r="F186" s="59">
        <v>48</v>
      </c>
      <c r="G186" s="59">
        <v>116</v>
      </c>
      <c r="H186" s="59">
        <v>62</v>
      </c>
      <c r="I186" s="61">
        <v>54</v>
      </c>
      <c r="J186" s="62"/>
      <c r="K186" s="50"/>
      <c r="L186" s="51"/>
      <c r="M186" s="52"/>
    </row>
    <row r="187" spans="2:13" s="2" customFormat="1" ht="17.850000000000001" customHeight="1" outlineLevel="1">
      <c r="B187" s="44">
        <v>44508</v>
      </c>
      <c r="C187" s="45" t="s">
        <v>20</v>
      </c>
      <c r="D187" s="59">
        <v>252</v>
      </c>
      <c r="E187" s="60">
        <v>114</v>
      </c>
      <c r="F187" s="59">
        <v>108</v>
      </c>
      <c r="G187" s="59">
        <v>411</v>
      </c>
      <c r="H187" s="59">
        <v>282</v>
      </c>
      <c r="I187" s="61">
        <v>129</v>
      </c>
      <c r="J187" s="62"/>
      <c r="K187" s="50"/>
      <c r="L187" s="51"/>
      <c r="M187" s="52"/>
    </row>
    <row r="188" spans="2:13" s="2" customFormat="1" ht="17.850000000000001" customHeight="1" outlineLevel="1">
      <c r="B188" s="44">
        <v>44509</v>
      </c>
      <c r="C188" s="45" t="s">
        <v>29</v>
      </c>
      <c r="D188" s="59">
        <v>209</v>
      </c>
      <c r="E188" s="60">
        <v>158</v>
      </c>
      <c r="F188" s="59">
        <v>51</v>
      </c>
      <c r="G188" s="59">
        <v>365</v>
      </c>
      <c r="H188" s="59">
        <v>295</v>
      </c>
      <c r="I188" s="61">
        <v>70</v>
      </c>
      <c r="J188" s="62"/>
      <c r="K188" s="50"/>
      <c r="L188" s="51"/>
      <c r="M188" s="52"/>
    </row>
    <row r="189" spans="2:13" s="2" customFormat="1" ht="17.850000000000001" customHeight="1" outlineLevel="1">
      <c r="B189" s="44">
        <v>44510</v>
      </c>
      <c r="C189" s="45" t="s">
        <v>15</v>
      </c>
      <c r="D189" s="59">
        <v>192</v>
      </c>
      <c r="E189" s="60">
        <v>148</v>
      </c>
      <c r="F189" s="59">
        <v>44</v>
      </c>
      <c r="G189" s="59">
        <v>331</v>
      </c>
      <c r="H189" s="59">
        <v>281</v>
      </c>
      <c r="I189" s="61">
        <v>50</v>
      </c>
      <c r="J189" s="62"/>
      <c r="K189" s="50"/>
      <c r="L189" s="51"/>
      <c r="M189" s="52"/>
    </row>
    <row r="190" spans="2:13" s="2" customFormat="1" ht="17.850000000000001" customHeight="1" outlineLevel="1">
      <c r="B190" s="44">
        <v>44511</v>
      </c>
      <c r="C190" s="45" t="s">
        <v>16</v>
      </c>
      <c r="D190" s="59">
        <v>218</v>
      </c>
      <c r="E190" s="60">
        <v>142</v>
      </c>
      <c r="F190" s="59">
        <v>76</v>
      </c>
      <c r="G190" s="59">
        <v>340</v>
      </c>
      <c r="H190" s="59">
        <v>241</v>
      </c>
      <c r="I190" s="61">
        <v>99</v>
      </c>
      <c r="J190" s="62"/>
      <c r="K190" s="50"/>
      <c r="L190" s="51"/>
      <c r="M190" s="52"/>
    </row>
    <row r="191" spans="2:13" s="2" customFormat="1" ht="17.850000000000001" customHeight="1" outlineLevel="1">
      <c r="B191" s="44">
        <v>44512</v>
      </c>
      <c r="C191" s="45" t="s">
        <v>17</v>
      </c>
      <c r="D191" s="59">
        <v>193</v>
      </c>
      <c r="E191" s="60">
        <v>156</v>
      </c>
      <c r="F191" s="59">
        <v>37</v>
      </c>
      <c r="G191" s="59">
        <v>322</v>
      </c>
      <c r="H191" s="59">
        <v>273</v>
      </c>
      <c r="I191" s="61">
        <v>49</v>
      </c>
      <c r="J191" s="62"/>
      <c r="K191" s="50"/>
      <c r="L191" s="51"/>
      <c r="M191" s="52"/>
    </row>
    <row r="192" spans="2:13" s="2" customFormat="1" ht="17.850000000000001" customHeight="1" outlineLevel="1">
      <c r="B192" s="44">
        <v>44513</v>
      </c>
      <c r="C192" s="45" t="s">
        <v>24</v>
      </c>
      <c r="D192" s="59">
        <v>110</v>
      </c>
      <c r="E192" s="60">
        <v>55</v>
      </c>
      <c r="F192" s="59">
        <v>55</v>
      </c>
      <c r="G192" s="59">
        <v>148</v>
      </c>
      <c r="H192" s="59">
        <v>84</v>
      </c>
      <c r="I192" s="61">
        <v>64</v>
      </c>
      <c r="J192" s="62"/>
      <c r="K192" s="50"/>
      <c r="L192" s="51"/>
      <c r="M192" s="52"/>
    </row>
    <row r="193" spans="2:13" s="2" customFormat="1" ht="17.850000000000001" customHeight="1" outlineLevel="1">
      <c r="B193" s="44">
        <v>44514</v>
      </c>
      <c r="C193" s="45" t="s">
        <v>25</v>
      </c>
      <c r="D193" s="59">
        <v>51</v>
      </c>
      <c r="E193" s="60">
        <v>25</v>
      </c>
      <c r="F193" s="59">
        <v>26</v>
      </c>
      <c r="G193" s="59">
        <v>74</v>
      </c>
      <c r="H193" s="59">
        <v>48</v>
      </c>
      <c r="I193" s="61">
        <v>26</v>
      </c>
      <c r="J193" s="62"/>
      <c r="K193" s="50"/>
      <c r="L193" s="51"/>
      <c r="M193" s="52"/>
    </row>
    <row r="194" spans="2:13" s="2" customFormat="1" ht="17.850000000000001" customHeight="1" outlineLevel="1">
      <c r="B194" s="44">
        <v>44515</v>
      </c>
      <c r="C194" s="45" t="s">
        <v>20</v>
      </c>
      <c r="D194" s="59">
        <v>183</v>
      </c>
      <c r="E194" s="60">
        <v>135</v>
      </c>
      <c r="F194" s="59">
        <v>48</v>
      </c>
      <c r="G194" s="59">
        <v>323</v>
      </c>
      <c r="H194" s="59">
        <v>272</v>
      </c>
      <c r="I194" s="61">
        <v>51</v>
      </c>
      <c r="J194" s="62"/>
      <c r="K194" s="50"/>
      <c r="L194" s="51"/>
      <c r="M194" s="52"/>
    </row>
    <row r="195" spans="2:13" s="2" customFormat="1" ht="17.850000000000001" customHeight="1" outlineLevel="1">
      <c r="B195" s="44">
        <v>44516</v>
      </c>
      <c r="C195" s="45" t="s">
        <v>21</v>
      </c>
      <c r="D195" s="59">
        <v>219</v>
      </c>
      <c r="E195" s="60">
        <v>166</v>
      </c>
      <c r="F195" s="59">
        <v>53</v>
      </c>
      <c r="G195" s="59">
        <v>391</v>
      </c>
      <c r="H195" s="59">
        <v>314</v>
      </c>
      <c r="I195" s="61">
        <v>77</v>
      </c>
      <c r="J195" s="62"/>
      <c r="K195" s="50"/>
      <c r="L195" s="51"/>
      <c r="M195" s="52"/>
    </row>
    <row r="196" spans="2:13" s="2" customFormat="1" ht="17.850000000000001" customHeight="1" outlineLevel="1">
      <c r="B196" s="44">
        <v>44517</v>
      </c>
      <c r="C196" s="45" t="s">
        <v>22</v>
      </c>
      <c r="D196" s="59">
        <v>219</v>
      </c>
      <c r="E196" s="60">
        <v>170</v>
      </c>
      <c r="F196" s="59">
        <v>49</v>
      </c>
      <c r="G196" s="59">
        <v>381</v>
      </c>
      <c r="H196" s="59">
        <v>306</v>
      </c>
      <c r="I196" s="61">
        <v>75</v>
      </c>
      <c r="J196" s="62"/>
      <c r="K196" s="50"/>
      <c r="L196" s="51"/>
      <c r="M196" s="52"/>
    </row>
    <row r="197" spans="2:13" ht="17.850000000000001" customHeight="1" outlineLevel="1">
      <c r="B197" s="37">
        <v>44518</v>
      </c>
      <c r="C197" s="38" t="s">
        <v>23</v>
      </c>
      <c r="D197" s="55">
        <v>287</v>
      </c>
      <c r="E197" s="56">
        <v>179</v>
      </c>
      <c r="F197" s="55">
        <v>108</v>
      </c>
      <c r="G197" s="55">
        <v>476</v>
      </c>
      <c r="H197" s="55">
        <v>338</v>
      </c>
      <c r="I197" s="57">
        <v>138</v>
      </c>
      <c r="J197" s="58"/>
      <c r="K197" s="43"/>
      <c r="L197" s="26"/>
      <c r="M197" s="13"/>
    </row>
    <row r="198" spans="2:13" s="3" customFormat="1" ht="17.850000000000001" customHeight="1" outlineLevel="1">
      <c r="B198" s="37">
        <v>44519</v>
      </c>
      <c r="C198" s="38" t="s">
        <v>17</v>
      </c>
      <c r="D198" s="55">
        <v>159</v>
      </c>
      <c r="E198" s="56">
        <v>120</v>
      </c>
      <c r="F198" s="55">
        <v>39</v>
      </c>
      <c r="G198" s="55">
        <v>323</v>
      </c>
      <c r="H198" s="55">
        <v>267</v>
      </c>
      <c r="I198" s="57">
        <v>56</v>
      </c>
      <c r="J198" s="58"/>
      <c r="K198" s="53"/>
      <c r="L198" s="19"/>
      <c r="M198" s="54"/>
    </row>
    <row r="199" spans="2:13" s="3" customFormat="1" ht="17.850000000000001" customHeight="1" outlineLevel="1">
      <c r="B199" s="37">
        <v>44520</v>
      </c>
      <c r="C199" s="38" t="s">
        <v>24</v>
      </c>
      <c r="D199" s="55">
        <v>80</v>
      </c>
      <c r="E199" s="56">
        <v>45</v>
      </c>
      <c r="F199" s="55">
        <v>35</v>
      </c>
      <c r="G199" s="55">
        <v>141</v>
      </c>
      <c r="H199" s="55">
        <v>94</v>
      </c>
      <c r="I199" s="57">
        <v>47</v>
      </c>
      <c r="J199" s="58"/>
      <c r="K199" s="53"/>
      <c r="L199" s="19"/>
      <c r="M199" s="54"/>
    </row>
    <row r="200" spans="2:13" s="3" customFormat="1" ht="17.850000000000001" customHeight="1" outlineLevel="1">
      <c r="B200" s="37">
        <v>44521</v>
      </c>
      <c r="C200" s="38" t="s">
        <v>25</v>
      </c>
      <c r="D200" s="55">
        <v>69</v>
      </c>
      <c r="E200" s="56">
        <v>44</v>
      </c>
      <c r="F200" s="55">
        <v>25</v>
      </c>
      <c r="G200" s="55">
        <v>126</v>
      </c>
      <c r="H200" s="55">
        <v>93</v>
      </c>
      <c r="I200" s="57">
        <v>33</v>
      </c>
      <c r="J200" s="58"/>
      <c r="K200" s="53"/>
      <c r="L200" s="19"/>
      <c r="M200" s="54"/>
    </row>
    <row r="201" spans="2:13" ht="17.850000000000001" customHeight="1" outlineLevel="1">
      <c r="B201" s="37">
        <v>44522</v>
      </c>
      <c r="C201" s="38" t="s">
        <v>20</v>
      </c>
      <c r="D201" s="55">
        <v>186</v>
      </c>
      <c r="E201" s="56">
        <v>156</v>
      </c>
      <c r="F201" s="55">
        <v>30</v>
      </c>
      <c r="G201" s="55">
        <v>378</v>
      </c>
      <c r="H201" s="55">
        <v>339</v>
      </c>
      <c r="I201" s="57">
        <v>39</v>
      </c>
      <c r="J201" s="58"/>
      <c r="K201" s="43"/>
      <c r="L201" s="26"/>
      <c r="M201" s="13"/>
    </row>
    <row r="202" spans="2:13" s="3" customFormat="1" ht="17.850000000000001" customHeight="1" outlineLevel="1">
      <c r="B202" s="44">
        <v>44523</v>
      </c>
      <c r="C202" s="45" t="s">
        <v>21</v>
      </c>
      <c r="D202" s="59">
        <v>184</v>
      </c>
      <c r="E202" s="60">
        <v>145</v>
      </c>
      <c r="F202" s="59">
        <v>39</v>
      </c>
      <c r="G202" s="59">
        <v>312</v>
      </c>
      <c r="H202" s="59">
        <v>255</v>
      </c>
      <c r="I202" s="61">
        <v>57</v>
      </c>
      <c r="J202" s="62"/>
      <c r="K202" s="53"/>
      <c r="L202" s="19"/>
      <c r="M202" s="54"/>
    </row>
    <row r="203" spans="2:13" s="2" customFormat="1" ht="17.850000000000001" customHeight="1" outlineLevel="1">
      <c r="B203" s="44">
        <v>44524</v>
      </c>
      <c r="C203" s="45" t="s">
        <v>15</v>
      </c>
      <c r="D203" s="59">
        <v>161</v>
      </c>
      <c r="E203" s="60">
        <v>131</v>
      </c>
      <c r="F203" s="59">
        <v>30</v>
      </c>
      <c r="G203" s="59">
        <v>295</v>
      </c>
      <c r="H203" s="59">
        <v>243</v>
      </c>
      <c r="I203" s="61">
        <v>52</v>
      </c>
      <c r="J203" s="62"/>
      <c r="K203" s="50"/>
      <c r="L203" s="51"/>
      <c r="M203" s="52"/>
    </row>
    <row r="204" spans="2:13" s="2" customFormat="1" ht="17.850000000000001" customHeight="1" outlineLevel="1">
      <c r="B204" s="44">
        <v>44525</v>
      </c>
      <c r="C204" s="45" t="s">
        <v>23</v>
      </c>
      <c r="D204" s="59">
        <v>126</v>
      </c>
      <c r="E204" s="60">
        <v>101</v>
      </c>
      <c r="F204" s="59">
        <v>25</v>
      </c>
      <c r="G204" s="59">
        <v>184</v>
      </c>
      <c r="H204" s="59">
        <v>155</v>
      </c>
      <c r="I204" s="61">
        <v>29</v>
      </c>
      <c r="J204" s="62"/>
      <c r="K204" s="50"/>
      <c r="L204" s="51"/>
      <c r="M204" s="52"/>
    </row>
    <row r="205" spans="2:13" s="2" customFormat="1" ht="17.850000000000001" customHeight="1" outlineLevel="1">
      <c r="B205" s="44">
        <v>44526</v>
      </c>
      <c r="C205" s="45" t="s">
        <v>26</v>
      </c>
      <c r="D205" s="59">
        <v>187</v>
      </c>
      <c r="E205" s="60">
        <v>118</v>
      </c>
      <c r="F205" s="59">
        <v>69</v>
      </c>
      <c r="G205" s="59">
        <v>300</v>
      </c>
      <c r="H205" s="59">
        <v>218</v>
      </c>
      <c r="I205" s="61">
        <v>82</v>
      </c>
      <c r="J205" s="62"/>
      <c r="K205" s="50"/>
      <c r="L205" s="51"/>
      <c r="M205" s="52"/>
    </row>
    <row r="206" spans="2:13" s="2" customFormat="1" ht="17.850000000000001" customHeight="1" outlineLevel="1">
      <c r="B206" s="44">
        <v>44527</v>
      </c>
      <c r="C206" s="45" t="s">
        <v>18</v>
      </c>
      <c r="D206" s="59">
        <v>63</v>
      </c>
      <c r="E206" s="60">
        <v>30</v>
      </c>
      <c r="F206" s="59">
        <v>33</v>
      </c>
      <c r="G206" s="59">
        <v>77</v>
      </c>
      <c r="H206" s="59">
        <v>33</v>
      </c>
      <c r="I206" s="61">
        <v>44</v>
      </c>
      <c r="J206" s="62"/>
      <c r="K206" s="50"/>
      <c r="L206" s="51"/>
      <c r="M206" s="52"/>
    </row>
    <row r="207" spans="2:13" s="2" customFormat="1" ht="17.850000000000001" customHeight="1" outlineLevel="1">
      <c r="B207" s="44">
        <v>44528</v>
      </c>
      <c r="C207" s="45" t="s">
        <v>19</v>
      </c>
      <c r="D207" s="59">
        <v>81</v>
      </c>
      <c r="E207" s="60">
        <v>53</v>
      </c>
      <c r="F207" s="59">
        <v>28</v>
      </c>
      <c r="G207" s="59">
        <v>169</v>
      </c>
      <c r="H207" s="59">
        <v>125</v>
      </c>
      <c r="I207" s="61">
        <v>44</v>
      </c>
      <c r="J207" s="62"/>
      <c r="K207" s="50"/>
      <c r="L207" s="51"/>
      <c r="M207" s="52"/>
    </row>
    <row r="208" spans="2:13" s="2" customFormat="1" ht="17.850000000000001" customHeight="1" outlineLevel="1">
      <c r="B208" s="44">
        <v>44529</v>
      </c>
      <c r="C208" s="45" t="s">
        <v>28</v>
      </c>
      <c r="D208" s="59">
        <v>224</v>
      </c>
      <c r="E208" s="60">
        <v>170</v>
      </c>
      <c r="F208" s="59">
        <v>54</v>
      </c>
      <c r="G208" s="59">
        <v>371</v>
      </c>
      <c r="H208" s="59">
        <v>301</v>
      </c>
      <c r="I208" s="61">
        <v>70</v>
      </c>
      <c r="J208" s="62"/>
      <c r="K208" s="50"/>
      <c r="L208" s="51"/>
      <c r="M208" s="52"/>
    </row>
    <row r="209" spans="2:13" s="2" customFormat="1" ht="17.850000000000001" customHeight="1" outlineLevel="1">
      <c r="B209" s="63">
        <v>44530</v>
      </c>
      <c r="C209" s="64" t="s">
        <v>29</v>
      </c>
      <c r="D209" s="65">
        <v>252</v>
      </c>
      <c r="E209" s="66">
        <v>194</v>
      </c>
      <c r="F209" s="65">
        <v>58</v>
      </c>
      <c r="G209" s="65">
        <v>482</v>
      </c>
      <c r="H209" s="65">
        <v>414</v>
      </c>
      <c r="I209" s="67">
        <v>68</v>
      </c>
      <c r="J209" s="62"/>
      <c r="K209" s="50"/>
      <c r="L209" s="51"/>
      <c r="M209" s="52"/>
    </row>
    <row r="210" spans="2:13" s="2" customFormat="1" ht="17.850000000000001" customHeight="1" outlineLevel="1">
      <c r="B210" s="44">
        <v>44531</v>
      </c>
      <c r="C210" s="45" t="s">
        <v>22</v>
      </c>
      <c r="D210" s="68">
        <v>245</v>
      </c>
      <c r="E210" s="69">
        <v>158</v>
      </c>
      <c r="F210" s="68">
        <v>87</v>
      </c>
      <c r="G210" s="68">
        <v>411</v>
      </c>
      <c r="H210" s="68">
        <v>311</v>
      </c>
      <c r="I210" s="70">
        <v>100</v>
      </c>
      <c r="J210" s="71"/>
      <c r="K210" s="50"/>
      <c r="L210" s="51"/>
      <c r="M210" s="52"/>
    </row>
    <row r="211" spans="2:13" s="2" customFormat="1" ht="17.850000000000001" customHeight="1" outlineLevel="1" collapsed="1">
      <c r="B211" s="44">
        <v>44532</v>
      </c>
      <c r="C211" s="45" t="s">
        <v>16</v>
      </c>
      <c r="D211" s="68">
        <v>200</v>
      </c>
      <c r="E211" s="69">
        <v>162</v>
      </c>
      <c r="F211" s="68">
        <v>38</v>
      </c>
      <c r="G211" s="68">
        <v>391</v>
      </c>
      <c r="H211" s="68">
        <v>337</v>
      </c>
      <c r="I211" s="70">
        <v>54</v>
      </c>
      <c r="J211" s="71"/>
      <c r="K211" s="50"/>
      <c r="L211" s="51"/>
      <c r="M211" s="52"/>
    </row>
    <row r="212" spans="2:13" s="3" customFormat="1" ht="17.850000000000001" customHeight="1" outlineLevel="1" collapsed="1">
      <c r="B212" s="37">
        <v>44533</v>
      </c>
      <c r="C212" s="38" t="s">
        <v>26</v>
      </c>
      <c r="D212" s="72">
        <v>135</v>
      </c>
      <c r="E212" s="73">
        <v>94</v>
      </c>
      <c r="F212" s="72">
        <v>41</v>
      </c>
      <c r="G212" s="72">
        <v>209</v>
      </c>
      <c r="H212" s="72">
        <v>165</v>
      </c>
      <c r="I212" s="74">
        <v>44</v>
      </c>
      <c r="J212" s="75"/>
      <c r="K212" s="53"/>
      <c r="L212" s="19"/>
      <c r="M212" s="54"/>
    </row>
    <row r="213" spans="2:13" s="3" customFormat="1" ht="17.850000000000001" customHeight="1" outlineLevel="1" collapsed="1">
      <c r="B213" s="37">
        <v>44534</v>
      </c>
      <c r="C213" s="38" t="s">
        <v>18</v>
      </c>
      <c r="D213" s="72">
        <v>69</v>
      </c>
      <c r="E213" s="73">
        <v>36</v>
      </c>
      <c r="F213" s="72">
        <v>33</v>
      </c>
      <c r="G213" s="72">
        <v>126</v>
      </c>
      <c r="H213" s="72">
        <v>77</v>
      </c>
      <c r="I213" s="74">
        <v>49</v>
      </c>
      <c r="J213" s="75"/>
      <c r="K213" s="53"/>
      <c r="L213" s="19"/>
      <c r="M213" s="54"/>
    </row>
    <row r="214" spans="2:13" s="3" customFormat="1" ht="17.850000000000001" customHeight="1" outlineLevel="1" collapsed="1">
      <c r="B214" s="37">
        <v>44535</v>
      </c>
      <c r="C214" s="38" t="s">
        <v>19</v>
      </c>
      <c r="D214" s="72">
        <v>47</v>
      </c>
      <c r="E214" s="73">
        <v>22</v>
      </c>
      <c r="F214" s="72">
        <v>25</v>
      </c>
      <c r="G214" s="72">
        <v>70</v>
      </c>
      <c r="H214" s="72">
        <v>36</v>
      </c>
      <c r="I214" s="74">
        <v>34</v>
      </c>
      <c r="J214" s="75"/>
      <c r="K214" s="53"/>
      <c r="L214" s="19"/>
      <c r="M214" s="54"/>
    </row>
    <row r="215" spans="2:13" s="3" customFormat="1" ht="17.850000000000001" customHeight="1" outlineLevel="1" collapsed="1">
      <c r="B215" s="37">
        <v>44536</v>
      </c>
      <c r="C215" s="38" t="s">
        <v>20</v>
      </c>
      <c r="D215" s="72">
        <v>198</v>
      </c>
      <c r="E215" s="73">
        <v>149</v>
      </c>
      <c r="F215" s="72">
        <v>49</v>
      </c>
      <c r="G215" s="72">
        <v>311</v>
      </c>
      <c r="H215" s="72">
        <v>253</v>
      </c>
      <c r="I215" s="74">
        <v>58</v>
      </c>
      <c r="J215" s="75"/>
      <c r="K215" s="53"/>
      <c r="L215" s="19"/>
      <c r="M215" s="54"/>
    </row>
    <row r="216" spans="2:13" ht="17.850000000000001" customHeight="1" outlineLevel="1">
      <c r="B216" s="37">
        <v>44537</v>
      </c>
      <c r="C216" s="72" t="s">
        <v>21</v>
      </c>
      <c r="D216" s="72">
        <v>379</v>
      </c>
      <c r="E216" s="73">
        <v>227</v>
      </c>
      <c r="F216" s="72">
        <v>152</v>
      </c>
      <c r="G216" s="72">
        <v>509</v>
      </c>
      <c r="H216" s="72">
        <v>312</v>
      </c>
      <c r="I216" s="74">
        <v>197</v>
      </c>
      <c r="J216" s="75"/>
      <c r="K216" s="43"/>
      <c r="L216" s="26"/>
      <c r="M216" s="13"/>
    </row>
    <row r="217" spans="2:13" s="5" customFormat="1" ht="17.850000000000001" customHeight="1" outlineLevel="1">
      <c r="B217" s="44">
        <v>44538</v>
      </c>
      <c r="C217" s="68" t="s">
        <v>22</v>
      </c>
      <c r="D217" s="68">
        <v>194</v>
      </c>
      <c r="E217" s="69">
        <v>144</v>
      </c>
      <c r="F217" s="68">
        <v>50</v>
      </c>
      <c r="G217" s="68">
        <v>323</v>
      </c>
      <c r="H217" s="68">
        <v>271</v>
      </c>
      <c r="I217" s="70">
        <v>52</v>
      </c>
      <c r="J217" s="71"/>
      <c r="K217" s="50"/>
      <c r="L217" s="51"/>
      <c r="M217" s="52"/>
    </row>
    <row r="218" spans="2:13" s="5" customFormat="1" ht="17.850000000000001" customHeight="1" outlineLevel="1">
      <c r="B218" s="44">
        <v>44539</v>
      </c>
      <c r="C218" s="68" t="s">
        <v>16</v>
      </c>
      <c r="D218" s="68">
        <v>225</v>
      </c>
      <c r="E218" s="69">
        <v>171</v>
      </c>
      <c r="F218" s="68">
        <v>54</v>
      </c>
      <c r="G218" s="68">
        <v>355</v>
      </c>
      <c r="H218" s="68">
        <v>288</v>
      </c>
      <c r="I218" s="70">
        <v>67</v>
      </c>
      <c r="J218" s="71"/>
      <c r="K218" s="50"/>
      <c r="L218" s="51"/>
      <c r="M218" s="52"/>
    </row>
    <row r="219" spans="2:13" s="5" customFormat="1" ht="17.850000000000001" customHeight="1" outlineLevel="1">
      <c r="B219" s="44">
        <v>44540</v>
      </c>
      <c r="C219" s="68" t="s">
        <v>17</v>
      </c>
      <c r="D219" s="68">
        <v>147</v>
      </c>
      <c r="E219" s="69">
        <v>113</v>
      </c>
      <c r="F219" s="68">
        <v>34</v>
      </c>
      <c r="G219" s="68">
        <v>280</v>
      </c>
      <c r="H219" s="68">
        <v>227</v>
      </c>
      <c r="I219" s="70">
        <v>53</v>
      </c>
      <c r="J219" s="71"/>
      <c r="K219" s="50"/>
      <c r="L219" s="51"/>
      <c r="M219" s="52"/>
    </row>
    <row r="220" spans="2:13" s="5" customFormat="1" ht="17.850000000000001" customHeight="1" outlineLevel="1">
      <c r="B220" s="44">
        <v>44541</v>
      </c>
      <c r="C220" s="68" t="s">
        <v>24</v>
      </c>
      <c r="D220" s="68">
        <v>82</v>
      </c>
      <c r="E220" s="69">
        <v>48</v>
      </c>
      <c r="F220" s="68">
        <v>34</v>
      </c>
      <c r="G220" s="68">
        <v>115</v>
      </c>
      <c r="H220" s="68">
        <v>77</v>
      </c>
      <c r="I220" s="70">
        <v>38</v>
      </c>
      <c r="J220" s="71"/>
      <c r="K220" s="50"/>
      <c r="L220" s="51"/>
      <c r="M220" s="52"/>
    </row>
    <row r="221" spans="2:13" s="5" customFormat="1" ht="17.850000000000001" customHeight="1" outlineLevel="1">
      <c r="B221" s="44">
        <v>44542</v>
      </c>
      <c r="C221" s="68" t="s">
        <v>25</v>
      </c>
      <c r="D221" s="68">
        <v>41</v>
      </c>
      <c r="E221" s="69">
        <v>26</v>
      </c>
      <c r="F221" s="68">
        <v>15</v>
      </c>
      <c r="G221" s="68">
        <v>48</v>
      </c>
      <c r="H221" s="68">
        <v>30</v>
      </c>
      <c r="I221" s="70">
        <v>18</v>
      </c>
      <c r="J221" s="71"/>
      <c r="K221" s="50"/>
      <c r="L221" s="51"/>
      <c r="M221" s="52"/>
    </row>
    <row r="222" spans="2:13" s="5" customFormat="1" ht="17.850000000000001" customHeight="1" outlineLevel="1">
      <c r="B222" s="44">
        <v>44543</v>
      </c>
      <c r="C222" s="68" t="s">
        <v>20</v>
      </c>
      <c r="D222" s="68">
        <v>146</v>
      </c>
      <c r="E222" s="69">
        <v>110</v>
      </c>
      <c r="F222" s="68">
        <v>36</v>
      </c>
      <c r="G222" s="68">
        <v>269</v>
      </c>
      <c r="H222" s="68">
        <v>212</v>
      </c>
      <c r="I222" s="70">
        <v>57</v>
      </c>
      <c r="J222" s="71"/>
      <c r="K222" s="50"/>
      <c r="L222" s="51"/>
      <c r="M222" s="52"/>
    </row>
    <row r="223" spans="2:13" s="5" customFormat="1" ht="17.850000000000001" customHeight="1" outlineLevel="1">
      <c r="B223" s="44">
        <v>44544</v>
      </c>
      <c r="C223" s="68" t="s">
        <v>21</v>
      </c>
      <c r="D223" s="68">
        <v>165</v>
      </c>
      <c r="E223" s="69">
        <v>127</v>
      </c>
      <c r="F223" s="68">
        <v>38</v>
      </c>
      <c r="G223" s="68">
        <v>295</v>
      </c>
      <c r="H223" s="68">
        <v>244</v>
      </c>
      <c r="I223" s="70">
        <v>51</v>
      </c>
      <c r="J223" s="71"/>
      <c r="K223" s="50"/>
      <c r="L223" s="51"/>
      <c r="M223" s="52"/>
    </row>
    <row r="224" spans="2:13" s="5" customFormat="1" ht="17.850000000000001" customHeight="1" outlineLevel="1">
      <c r="B224" s="44">
        <v>44545</v>
      </c>
      <c r="C224" s="68" t="s">
        <v>22</v>
      </c>
      <c r="D224" s="68">
        <v>161</v>
      </c>
      <c r="E224" s="69">
        <v>118</v>
      </c>
      <c r="F224" s="68">
        <v>43</v>
      </c>
      <c r="G224" s="68">
        <v>297</v>
      </c>
      <c r="H224" s="68">
        <v>234</v>
      </c>
      <c r="I224" s="70">
        <v>63</v>
      </c>
      <c r="J224" s="71"/>
      <c r="K224" s="50"/>
      <c r="L224" s="51"/>
      <c r="M224" s="52"/>
    </row>
    <row r="225" spans="2:13" s="5" customFormat="1" ht="17.850000000000001" customHeight="1" outlineLevel="1">
      <c r="B225" s="44">
        <v>44546</v>
      </c>
      <c r="C225" s="68" t="s">
        <v>23</v>
      </c>
      <c r="D225" s="68">
        <v>151</v>
      </c>
      <c r="E225" s="69">
        <v>120</v>
      </c>
      <c r="F225" s="68">
        <v>31</v>
      </c>
      <c r="G225" s="68">
        <v>246</v>
      </c>
      <c r="H225" s="68">
        <v>208</v>
      </c>
      <c r="I225" s="70">
        <v>38</v>
      </c>
      <c r="J225" s="71"/>
      <c r="K225" s="50"/>
      <c r="L225" s="51"/>
      <c r="M225" s="52"/>
    </row>
    <row r="226" spans="2:13" s="5" customFormat="1" ht="17.850000000000001" customHeight="1" outlineLevel="1">
      <c r="B226" s="44">
        <v>44547</v>
      </c>
      <c r="C226" s="68" t="s">
        <v>26</v>
      </c>
      <c r="D226" s="68">
        <v>151</v>
      </c>
      <c r="E226" s="69">
        <v>126</v>
      </c>
      <c r="F226" s="68">
        <v>25</v>
      </c>
      <c r="G226" s="68">
        <v>353</v>
      </c>
      <c r="H226" s="68">
        <v>323</v>
      </c>
      <c r="I226" s="70">
        <v>30</v>
      </c>
      <c r="J226" s="71"/>
      <c r="K226" s="50"/>
      <c r="L226" s="51"/>
      <c r="M226" s="52"/>
    </row>
    <row r="227" spans="2:13" s="5" customFormat="1" ht="17.850000000000001" customHeight="1" outlineLevel="1">
      <c r="B227" s="44">
        <v>44548</v>
      </c>
      <c r="C227" s="68" t="s">
        <v>18</v>
      </c>
      <c r="D227" s="68">
        <v>49</v>
      </c>
      <c r="E227" s="69">
        <v>28</v>
      </c>
      <c r="F227" s="68">
        <v>21</v>
      </c>
      <c r="G227" s="68">
        <v>65</v>
      </c>
      <c r="H227" s="68">
        <v>39</v>
      </c>
      <c r="I227" s="70">
        <v>26</v>
      </c>
      <c r="J227" s="71"/>
      <c r="K227" s="50"/>
      <c r="L227" s="51"/>
      <c r="M227" s="52"/>
    </row>
    <row r="228" spans="2:13" s="5" customFormat="1" ht="17.850000000000001" customHeight="1" outlineLevel="1">
      <c r="B228" s="44">
        <v>44549</v>
      </c>
      <c r="C228" s="68" t="s">
        <v>19</v>
      </c>
      <c r="D228" s="68">
        <v>43</v>
      </c>
      <c r="E228" s="69">
        <v>22</v>
      </c>
      <c r="F228" s="68">
        <v>21</v>
      </c>
      <c r="G228" s="68">
        <v>61</v>
      </c>
      <c r="H228" s="68">
        <v>31</v>
      </c>
      <c r="I228" s="70">
        <v>30</v>
      </c>
      <c r="J228" s="71"/>
      <c r="K228" s="50"/>
      <c r="L228" s="51"/>
      <c r="M228" s="52"/>
    </row>
    <row r="229" spans="2:13" s="5" customFormat="1" ht="17.850000000000001" customHeight="1" outlineLevel="1">
      <c r="B229" s="44">
        <v>44550</v>
      </c>
      <c r="C229" s="68" t="s">
        <v>28</v>
      </c>
      <c r="D229" s="68">
        <v>144</v>
      </c>
      <c r="E229" s="69">
        <v>118</v>
      </c>
      <c r="F229" s="68">
        <v>26</v>
      </c>
      <c r="G229" s="68">
        <v>317</v>
      </c>
      <c r="H229" s="68">
        <v>281</v>
      </c>
      <c r="I229" s="70">
        <v>36</v>
      </c>
      <c r="J229" s="71"/>
      <c r="K229" s="50"/>
      <c r="L229" s="51"/>
      <c r="M229" s="52"/>
    </row>
    <row r="230" spans="2:13" s="5" customFormat="1" ht="17.850000000000001" customHeight="1" outlineLevel="1">
      <c r="B230" s="44">
        <v>44551</v>
      </c>
      <c r="C230" s="68" t="s">
        <v>21</v>
      </c>
      <c r="D230" s="68">
        <v>145</v>
      </c>
      <c r="E230" s="69">
        <v>120</v>
      </c>
      <c r="F230" s="68">
        <v>25</v>
      </c>
      <c r="G230" s="68">
        <v>291</v>
      </c>
      <c r="H230" s="68">
        <v>259</v>
      </c>
      <c r="I230" s="70">
        <v>32</v>
      </c>
      <c r="J230" s="71"/>
      <c r="K230" s="50"/>
      <c r="L230" s="51"/>
      <c r="M230" s="52"/>
    </row>
    <row r="231" spans="2:13" s="5" customFormat="1" ht="17.850000000000001" customHeight="1" outlineLevel="1">
      <c r="B231" s="44">
        <v>44552</v>
      </c>
      <c r="C231" s="68" t="s">
        <v>15</v>
      </c>
      <c r="D231" s="68">
        <v>153</v>
      </c>
      <c r="E231" s="69">
        <v>116</v>
      </c>
      <c r="F231" s="68">
        <v>37</v>
      </c>
      <c r="G231" s="68">
        <v>275</v>
      </c>
      <c r="H231" s="68">
        <v>234</v>
      </c>
      <c r="I231" s="70">
        <v>41</v>
      </c>
      <c r="J231" s="71"/>
      <c r="K231" s="50"/>
      <c r="L231" s="51"/>
      <c r="M231" s="52"/>
    </row>
    <row r="232" spans="2:13" s="6" customFormat="1" ht="17.850000000000001" customHeight="1" outlineLevel="1">
      <c r="B232" s="37">
        <v>44553</v>
      </c>
      <c r="C232" s="72" t="s">
        <v>16</v>
      </c>
      <c r="D232" s="72">
        <v>200</v>
      </c>
      <c r="E232" s="73">
        <v>173</v>
      </c>
      <c r="F232" s="72">
        <v>27</v>
      </c>
      <c r="G232" s="72">
        <v>326</v>
      </c>
      <c r="H232" s="72">
        <v>291</v>
      </c>
      <c r="I232" s="74">
        <v>35</v>
      </c>
      <c r="J232" s="75"/>
      <c r="K232" s="43"/>
      <c r="L232" s="26"/>
      <c r="M232" s="13"/>
    </row>
    <row r="233" spans="2:13" s="6" customFormat="1" ht="17.850000000000001" customHeight="1" outlineLevel="1">
      <c r="B233" s="37">
        <v>44554</v>
      </c>
      <c r="C233" s="72" t="s">
        <v>17</v>
      </c>
      <c r="D233" s="72">
        <v>112</v>
      </c>
      <c r="E233" s="73">
        <v>89</v>
      </c>
      <c r="F233" s="72">
        <v>23</v>
      </c>
      <c r="G233" s="72">
        <v>179</v>
      </c>
      <c r="H233" s="72">
        <v>150</v>
      </c>
      <c r="I233" s="74">
        <v>29</v>
      </c>
      <c r="J233" s="75"/>
      <c r="K233" s="43"/>
      <c r="L233" s="26"/>
      <c r="M233" s="13"/>
    </row>
    <row r="234" spans="2:13" s="6" customFormat="1" ht="17.850000000000001" customHeight="1" outlineLevel="1">
      <c r="B234" s="37">
        <v>44555</v>
      </c>
      <c r="C234" s="72" t="s">
        <v>24</v>
      </c>
      <c r="D234" s="72">
        <v>33</v>
      </c>
      <c r="E234" s="73">
        <v>20</v>
      </c>
      <c r="F234" s="72">
        <v>13</v>
      </c>
      <c r="G234" s="72">
        <v>51</v>
      </c>
      <c r="H234" s="72">
        <v>38</v>
      </c>
      <c r="I234" s="74">
        <v>13</v>
      </c>
      <c r="J234" s="75"/>
      <c r="K234" s="43"/>
      <c r="L234" s="26"/>
      <c r="M234" s="13"/>
    </row>
    <row r="235" spans="2:13" s="6" customFormat="1" ht="17.850000000000001" customHeight="1" outlineLevel="1">
      <c r="B235" s="37">
        <v>44556</v>
      </c>
      <c r="C235" s="72" t="s">
        <v>25</v>
      </c>
      <c r="D235" s="72">
        <v>28</v>
      </c>
      <c r="E235" s="73">
        <v>12</v>
      </c>
      <c r="F235" s="72">
        <v>16</v>
      </c>
      <c r="G235" s="72">
        <v>46</v>
      </c>
      <c r="H235" s="72">
        <v>21</v>
      </c>
      <c r="I235" s="74">
        <v>25</v>
      </c>
      <c r="J235" s="75"/>
      <c r="K235" s="43"/>
      <c r="L235" s="26"/>
      <c r="M235" s="13"/>
    </row>
    <row r="236" spans="2:13" s="6" customFormat="1" ht="17.850000000000001" customHeight="1" outlineLevel="1">
      <c r="B236" s="37">
        <v>44557</v>
      </c>
      <c r="C236" s="72" t="s">
        <v>20</v>
      </c>
      <c r="D236" s="72">
        <v>113</v>
      </c>
      <c r="E236" s="73">
        <v>83</v>
      </c>
      <c r="F236" s="72">
        <v>30</v>
      </c>
      <c r="G236" s="72">
        <v>220</v>
      </c>
      <c r="H236" s="72">
        <v>173</v>
      </c>
      <c r="I236" s="74">
        <v>47</v>
      </c>
      <c r="J236" s="75"/>
      <c r="K236" s="43"/>
      <c r="L236" s="26"/>
      <c r="M236" s="13"/>
    </row>
    <row r="237" spans="2:13" s="6" customFormat="1" ht="17.850000000000001" customHeight="1" outlineLevel="1">
      <c r="B237" s="37">
        <v>44558</v>
      </c>
      <c r="C237" s="72" t="s">
        <v>21</v>
      </c>
      <c r="D237" s="72">
        <v>142</v>
      </c>
      <c r="E237" s="73">
        <v>112</v>
      </c>
      <c r="F237" s="72">
        <v>30</v>
      </c>
      <c r="G237" s="72">
        <v>269</v>
      </c>
      <c r="H237" s="72">
        <v>216</v>
      </c>
      <c r="I237" s="74">
        <v>53</v>
      </c>
      <c r="J237" s="75"/>
      <c r="K237" s="43"/>
      <c r="L237" s="26"/>
      <c r="M237" s="13"/>
    </row>
    <row r="238" spans="2:13" s="6" customFormat="1" ht="17.850000000000001" customHeight="1" outlineLevel="1">
      <c r="B238" s="37">
        <v>44559</v>
      </c>
      <c r="C238" s="72" t="s">
        <v>22</v>
      </c>
      <c r="D238" s="72">
        <v>154</v>
      </c>
      <c r="E238" s="73">
        <v>105</v>
      </c>
      <c r="F238" s="72">
        <v>49</v>
      </c>
      <c r="G238" s="72">
        <v>312</v>
      </c>
      <c r="H238" s="72">
        <v>237</v>
      </c>
      <c r="I238" s="74">
        <v>75</v>
      </c>
      <c r="J238" s="75"/>
      <c r="K238" s="43"/>
      <c r="L238" s="26"/>
      <c r="M238" s="13"/>
    </row>
    <row r="239" spans="2:13" s="5" customFormat="1" ht="17.850000000000001" customHeight="1" outlineLevel="1">
      <c r="B239" s="44">
        <v>44560</v>
      </c>
      <c r="C239" s="68" t="s">
        <v>23</v>
      </c>
      <c r="D239" s="68">
        <v>131</v>
      </c>
      <c r="E239" s="69">
        <v>87</v>
      </c>
      <c r="F239" s="68">
        <v>44</v>
      </c>
      <c r="G239" s="68">
        <v>298</v>
      </c>
      <c r="H239" s="68">
        <v>236</v>
      </c>
      <c r="I239" s="70">
        <v>62</v>
      </c>
      <c r="J239" s="71"/>
      <c r="K239" s="50"/>
      <c r="L239" s="51"/>
      <c r="M239" s="52"/>
    </row>
    <row r="240" spans="2:13" s="5" customFormat="1" ht="17.850000000000001" customHeight="1" outlineLevel="1">
      <c r="B240" s="44">
        <v>44561</v>
      </c>
      <c r="C240" s="68" t="s">
        <v>17</v>
      </c>
      <c r="D240" s="68">
        <v>99</v>
      </c>
      <c r="E240" s="69">
        <v>58</v>
      </c>
      <c r="F240" s="68">
        <v>41</v>
      </c>
      <c r="G240" s="68">
        <v>157</v>
      </c>
      <c r="H240" s="68">
        <v>107</v>
      </c>
      <c r="I240" s="70">
        <v>50</v>
      </c>
      <c r="J240" s="71"/>
      <c r="K240" s="50"/>
      <c r="L240" s="51"/>
      <c r="M240" s="52"/>
    </row>
    <row r="241" spans="2:13" s="5" customFormat="1" ht="17.850000000000001" customHeight="1" outlineLevel="1" collapsed="1">
      <c r="B241" s="44">
        <v>44562</v>
      </c>
      <c r="C241" s="68" t="s">
        <v>24</v>
      </c>
      <c r="D241" s="68">
        <v>62</v>
      </c>
      <c r="E241" s="69">
        <v>21</v>
      </c>
      <c r="F241" s="68">
        <v>41</v>
      </c>
      <c r="G241" s="68">
        <v>93</v>
      </c>
      <c r="H241" s="68">
        <v>37</v>
      </c>
      <c r="I241" s="70">
        <v>56</v>
      </c>
      <c r="J241" s="71"/>
      <c r="K241" s="50"/>
      <c r="L241" s="51"/>
      <c r="M241" s="52"/>
    </row>
    <row r="242" spans="2:13" s="5" customFormat="1" ht="17.850000000000001" customHeight="1" outlineLevel="1">
      <c r="B242" s="44">
        <v>44563</v>
      </c>
      <c r="C242" s="68" t="s">
        <v>25</v>
      </c>
      <c r="D242" s="68">
        <v>68</v>
      </c>
      <c r="E242" s="69">
        <v>23</v>
      </c>
      <c r="F242" s="68">
        <v>45</v>
      </c>
      <c r="G242" s="68">
        <v>108</v>
      </c>
      <c r="H242" s="68">
        <v>57</v>
      </c>
      <c r="I242" s="70">
        <v>51</v>
      </c>
      <c r="J242" s="71"/>
      <c r="K242" s="50"/>
      <c r="L242" s="51"/>
      <c r="M242" s="52"/>
    </row>
    <row r="243" spans="2:13" s="5" customFormat="1" ht="17.850000000000001" customHeight="1" outlineLevel="1">
      <c r="B243" s="44">
        <v>44564</v>
      </c>
      <c r="C243" s="68" t="s">
        <v>20</v>
      </c>
      <c r="D243" s="68">
        <v>208</v>
      </c>
      <c r="E243" s="69">
        <v>132</v>
      </c>
      <c r="F243" s="68">
        <v>76</v>
      </c>
      <c r="G243" s="68">
        <v>499</v>
      </c>
      <c r="H243" s="68">
        <v>394</v>
      </c>
      <c r="I243" s="70">
        <v>105</v>
      </c>
      <c r="J243" s="71"/>
      <c r="K243" s="50"/>
      <c r="L243" s="51"/>
      <c r="M243" s="52"/>
    </row>
    <row r="244" spans="2:13" s="5" customFormat="1" ht="17.850000000000001" customHeight="1" outlineLevel="1">
      <c r="B244" s="44">
        <v>44565</v>
      </c>
      <c r="C244" s="68" t="s">
        <v>21</v>
      </c>
      <c r="D244" s="68">
        <v>265</v>
      </c>
      <c r="E244" s="69">
        <v>195</v>
      </c>
      <c r="F244" s="68">
        <v>70</v>
      </c>
      <c r="G244" s="68">
        <v>664</v>
      </c>
      <c r="H244" s="68">
        <v>541</v>
      </c>
      <c r="I244" s="70">
        <v>123</v>
      </c>
      <c r="J244" s="71"/>
      <c r="K244" s="50"/>
      <c r="L244" s="51"/>
      <c r="M244" s="52"/>
    </row>
    <row r="245" spans="2:13" s="5" customFormat="1" ht="17.850000000000001" customHeight="1" outlineLevel="1">
      <c r="B245" s="44">
        <v>44566</v>
      </c>
      <c r="C245" s="68" t="s">
        <v>22</v>
      </c>
      <c r="D245" s="68">
        <v>245</v>
      </c>
      <c r="E245" s="69">
        <v>184</v>
      </c>
      <c r="F245" s="68">
        <v>61</v>
      </c>
      <c r="G245" s="68">
        <v>455</v>
      </c>
      <c r="H245" s="68">
        <v>370</v>
      </c>
      <c r="I245" s="70">
        <v>85</v>
      </c>
      <c r="J245" s="71"/>
      <c r="K245" s="50"/>
      <c r="L245" s="51"/>
      <c r="M245" s="52"/>
    </row>
    <row r="246" spans="2:13" s="5" customFormat="1" ht="17.850000000000001" customHeight="1" outlineLevel="1">
      <c r="B246" s="44">
        <v>44567</v>
      </c>
      <c r="C246" s="68" t="s">
        <v>23</v>
      </c>
      <c r="D246" s="68">
        <v>291</v>
      </c>
      <c r="E246" s="69">
        <v>194</v>
      </c>
      <c r="F246" s="68">
        <v>97</v>
      </c>
      <c r="G246" s="68">
        <v>552</v>
      </c>
      <c r="H246" s="68">
        <v>406</v>
      </c>
      <c r="I246" s="70">
        <v>146</v>
      </c>
      <c r="J246" s="71"/>
      <c r="K246" s="50"/>
      <c r="L246" s="51"/>
      <c r="M246" s="52"/>
    </row>
    <row r="247" spans="2:13" s="6" customFormat="1" ht="17.850000000000001" customHeight="1" outlineLevel="1">
      <c r="B247" s="37">
        <v>44568</v>
      </c>
      <c r="C247" s="72" t="s">
        <v>17</v>
      </c>
      <c r="D247" s="72">
        <v>311</v>
      </c>
      <c r="E247" s="73">
        <v>211</v>
      </c>
      <c r="F247" s="72">
        <v>100</v>
      </c>
      <c r="G247" s="72">
        <v>597</v>
      </c>
      <c r="H247" s="72">
        <v>443</v>
      </c>
      <c r="I247" s="74">
        <v>154</v>
      </c>
      <c r="J247" s="75"/>
      <c r="K247" s="43"/>
      <c r="L247" s="26"/>
      <c r="M247" s="13"/>
    </row>
    <row r="248" spans="2:13" s="6" customFormat="1" ht="17.850000000000001" customHeight="1" outlineLevel="1">
      <c r="B248" s="37">
        <v>44569</v>
      </c>
      <c r="C248" s="72" t="s">
        <v>24</v>
      </c>
      <c r="D248" s="72">
        <v>421</v>
      </c>
      <c r="E248" s="73">
        <v>142</v>
      </c>
      <c r="F248" s="72">
        <v>279</v>
      </c>
      <c r="G248" s="72">
        <v>745</v>
      </c>
      <c r="H248" s="72">
        <v>400</v>
      </c>
      <c r="I248" s="74">
        <v>345</v>
      </c>
      <c r="J248" s="75"/>
      <c r="K248" s="43"/>
      <c r="L248" s="26"/>
      <c r="M248" s="13"/>
    </row>
    <row r="249" spans="2:13" s="6" customFormat="1" ht="17.850000000000001" customHeight="1" outlineLevel="1">
      <c r="B249" s="37">
        <v>44570</v>
      </c>
      <c r="C249" s="72" t="s">
        <v>25</v>
      </c>
      <c r="D249" s="72">
        <v>150</v>
      </c>
      <c r="E249" s="73">
        <v>51</v>
      </c>
      <c r="F249" s="72">
        <v>99</v>
      </c>
      <c r="G249" s="72">
        <v>235</v>
      </c>
      <c r="H249" s="72">
        <v>103</v>
      </c>
      <c r="I249" s="74">
        <v>132</v>
      </c>
      <c r="J249" s="75"/>
      <c r="K249" s="43"/>
      <c r="L249" s="26"/>
      <c r="M249" s="13"/>
    </row>
    <row r="250" spans="2:13" s="5" customFormat="1" ht="17.850000000000001" customHeight="1" outlineLevel="1">
      <c r="B250" s="44">
        <v>44571</v>
      </c>
      <c r="C250" s="68" t="s">
        <v>20</v>
      </c>
      <c r="D250" s="68">
        <v>320</v>
      </c>
      <c r="E250" s="69">
        <v>213</v>
      </c>
      <c r="F250" s="68">
        <v>107</v>
      </c>
      <c r="G250" s="68">
        <v>618</v>
      </c>
      <c r="H250" s="68">
        <v>481</v>
      </c>
      <c r="I250" s="70">
        <v>137</v>
      </c>
      <c r="J250" s="71"/>
      <c r="K250" s="50"/>
      <c r="L250" s="51"/>
      <c r="M250" s="52"/>
    </row>
    <row r="251" spans="2:13" s="5" customFormat="1" ht="17.850000000000001" customHeight="1" outlineLevel="1">
      <c r="B251" s="44">
        <v>44572</v>
      </c>
      <c r="C251" s="68" t="s">
        <v>29</v>
      </c>
      <c r="D251" s="68">
        <v>384</v>
      </c>
      <c r="E251" s="69">
        <v>257</v>
      </c>
      <c r="F251" s="68">
        <v>127</v>
      </c>
      <c r="G251" s="68">
        <v>696</v>
      </c>
      <c r="H251" s="68">
        <v>518</v>
      </c>
      <c r="I251" s="70">
        <v>178</v>
      </c>
      <c r="J251" s="71"/>
      <c r="K251" s="50"/>
      <c r="L251" s="51"/>
      <c r="M251" s="52"/>
    </row>
    <row r="252" spans="2:13" s="5" customFormat="1" ht="17.850000000000001" customHeight="1" outlineLevel="1">
      <c r="B252" s="44">
        <v>44573</v>
      </c>
      <c r="C252" s="68" t="s">
        <v>15</v>
      </c>
      <c r="D252" s="68">
        <v>246</v>
      </c>
      <c r="E252" s="69">
        <v>194</v>
      </c>
      <c r="F252" s="68">
        <v>52</v>
      </c>
      <c r="G252" s="68">
        <v>493</v>
      </c>
      <c r="H252" s="68">
        <v>411</v>
      </c>
      <c r="I252" s="70">
        <v>82</v>
      </c>
      <c r="J252" s="71"/>
      <c r="K252" s="50"/>
      <c r="L252" s="51"/>
      <c r="M252" s="52"/>
    </row>
    <row r="253" spans="2:13" s="6" customFormat="1" ht="17.850000000000001" customHeight="1" outlineLevel="1">
      <c r="B253" s="37">
        <v>44574</v>
      </c>
      <c r="C253" s="72" t="s">
        <v>16</v>
      </c>
      <c r="D253" s="72">
        <v>248</v>
      </c>
      <c r="E253" s="73">
        <v>179</v>
      </c>
      <c r="F253" s="72">
        <v>69</v>
      </c>
      <c r="G253" s="72">
        <v>434</v>
      </c>
      <c r="H253" s="72">
        <v>341</v>
      </c>
      <c r="I253" s="74">
        <v>93</v>
      </c>
      <c r="J253" s="75"/>
      <c r="K253" s="43"/>
      <c r="L253" s="26"/>
      <c r="M253" s="13"/>
    </row>
    <row r="254" spans="2:13" s="6" customFormat="1" ht="17.850000000000001" customHeight="1" outlineLevel="1">
      <c r="B254" s="37">
        <v>44575</v>
      </c>
      <c r="C254" s="72" t="s">
        <v>17</v>
      </c>
      <c r="D254" s="72">
        <v>183</v>
      </c>
      <c r="E254" s="73">
        <v>147</v>
      </c>
      <c r="F254" s="72">
        <v>36</v>
      </c>
      <c r="G254" s="72">
        <v>295</v>
      </c>
      <c r="H254" s="72">
        <v>253</v>
      </c>
      <c r="I254" s="74">
        <v>42</v>
      </c>
      <c r="J254" s="75"/>
      <c r="K254" s="43"/>
      <c r="L254" s="26"/>
      <c r="M254" s="13"/>
    </row>
    <row r="255" spans="2:13" s="6" customFormat="1" ht="17.850000000000001" customHeight="1" outlineLevel="1">
      <c r="B255" s="37">
        <v>44576</v>
      </c>
      <c r="C255" s="72" t="s">
        <v>24</v>
      </c>
      <c r="D255" s="72">
        <v>68</v>
      </c>
      <c r="E255" s="73">
        <v>48</v>
      </c>
      <c r="F255" s="72">
        <v>20</v>
      </c>
      <c r="G255" s="72">
        <v>123</v>
      </c>
      <c r="H255" s="72">
        <v>89</v>
      </c>
      <c r="I255" s="74">
        <v>34</v>
      </c>
      <c r="J255" s="75"/>
      <c r="K255" s="43"/>
      <c r="L255" s="26"/>
      <c r="M255" s="13"/>
    </row>
    <row r="256" spans="2:13" s="6" customFormat="1" ht="17.850000000000001" customHeight="1" outlineLevel="1">
      <c r="B256" s="37">
        <v>44577</v>
      </c>
      <c r="C256" s="72" t="s">
        <v>25</v>
      </c>
      <c r="D256" s="72">
        <v>74</v>
      </c>
      <c r="E256" s="73">
        <v>42</v>
      </c>
      <c r="F256" s="72">
        <v>32</v>
      </c>
      <c r="G256" s="72">
        <v>103</v>
      </c>
      <c r="H256" s="72">
        <v>63</v>
      </c>
      <c r="I256" s="74">
        <v>40</v>
      </c>
      <c r="J256" s="75"/>
      <c r="K256" s="43"/>
      <c r="L256" s="26"/>
      <c r="M256" s="13"/>
    </row>
    <row r="257" spans="2:13" s="6" customFormat="1" ht="17.850000000000001" customHeight="1" outlineLevel="1">
      <c r="B257" s="37">
        <v>44578</v>
      </c>
      <c r="C257" s="72" t="s">
        <v>20</v>
      </c>
      <c r="D257" s="72">
        <v>201</v>
      </c>
      <c r="E257" s="73">
        <v>140</v>
      </c>
      <c r="F257" s="72">
        <v>61</v>
      </c>
      <c r="G257" s="72">
        <v>342</v>
      </c>
      <c r="H257" s="72">
        <v>257</v>
      </c>
      <c r="I257" s="74">
        <v>85</v>
      </c>
      <c r="J257" s="75"/>
      <c r="K257" s="43"/>
      <c r="L257" s="26"/>
      <c r="M257" s="13"/>
    </row>
    <row r="258" spans="2:13" s="6" customFormat="1" ht="17.850000000000001" customHeight="1" outlineLevel="1">
      <c r="B258" s="37">
        <v>44579</v>
      </c>
      <c r="C258" s="72" t="s">
        <v>21</v>
      </c>
      <c r="D258" s="72">
        <v>286</v>
      </c>
      <c r="E258" s="73">
        <v>198</v>
      </c>
      <c r="F258" s="72">
        <v>88</v>
      </c>
      <c r="G258" s="72">
        <v>447</v>
      </c>
      <c r="H258" s="72">
        <v>339</v>
      </c>
      <c r="I258" s="74">
        <v>108</v>
      </c>
      <c r="J258" s="75"/>
      <c r="K258" s="43"/>
      <c r="L258" s="26"/>
      <c r="M258" s="13"/>
    </row>
    <row r="259" spans="2:13" s="6" customFormat="1" ht="17.850000000000001" customHeight="1" outlineLevel="1">
      <c r="B259" s="37">
        <v>44580</v>
      </c>
      <c r="C259" s="72" t="s">
        <v>22</v>
      </c>
      <c r="D259" s="72">
        <v>233</v>
      </c>
      <c r="E259" s="73">
        <v>175</v>
      </c>
      <c r="F259" s="72">
        <v>58</v>
      </c>
      <c r="G259" s="72">
        <v>379</v>
      </c>
      <c r="H259" s="72">
        <v>297</v>
      </c>
      <c r="I259" s="74">
        <v>82</v>
      </c>
      <c r="J259" s="75"/>
      <c r="K259" s="43"/>
      <c r="L259" s="26"/>
      <c r="M259" s="13"/>
    </row>
    <row r="260" spans="2:13" s="5" customFormat="1" ht="17.850000000000001" customHeight="1" outlineLevel="1">
      <c r="B260" s="44">
        <v>44581</v>
      </c>
      <c r="C260" s="68" t="s">
        <v>23</v>
      </c>
      <c r="D260" s="68">
        <v>202</v>
      </c>
      <c r="E260" s="69">
        <v>163</v>
      </c>
      <c r="F260" s="68">
        <v>39</v>
      </c>
      <c r="G260" s="68">
        <v>316</v>
      </c>
      <c r="H260" s="68">
        <v>566</v>
      </c>
      <c r="I260" s="70">
        <v>50</v>
      </c>
      <c r="J260" s="71"/>
      <c r="K260" s="50"/>
      <c r="L260" s="51"/>
      <c r="M260" s="52"/>
    </row>
    <row r="261" spans="2:13" s="5" customFormat="1" ht="17.850000000000001" customHeight="1" outlineLevel="1">
      <c r="B261" s="44">
        <v>44582</v>
      </c>
      <c r="C261" s="68" t="s">
        <v>17</v>
      </c>
      <c r="D261" s="68">
        <v>264</v>
      </c>
      <c r="E261" s="69">
        <v>210</v>
      </c>
      <c r="F261" s="68">
        <v>54</v>
      </c>
      <c r="G261" s="68">
        <v>435</v>
      </c>
      <c r="H261" s="68">
        <v>346</v>
      </c>
      <c r="I261" s="70">
        <v>89</v>
      </c>
      <c r="J261" s="71"/>
      <c r="K261" s="50"/>
      <c r="L261" s="51"/>
      <c r="M261" s="52"/>
    </row>
    <row r="262" spans="2:13" s="5" customFormat="1" ht="17.850000000000001" customHeight="1" outlineLevel="1">
      <c r="B262" s="44">
        <v>44583</v>
      </c>
      <c r="C262" s="68" t="s">
        <v>24</v>
      </c>
      <c r="D262" s="68">
        <v>86</v>
      </c>
      <c r="E262" s="69">
        <v>50</v>
      </c>
      <c r="F262" s="68">
        <v>36</v>
      </c>
      <c r="G262" s="68">
        <v>149</v>
      </c>
      <c r="H262" s="68">
        <v>97</v>
      </c>
      <c r="I262" s="70">
        <v>52</v>
      </c>
      <c r="J262" s="71"/>
      <c r="K262" s="50"/>
      <c r="L262" s="51"/>
      <c r="M262" s="52"/>
    </row>
    <row r="263" spans="2:13" s="5" customFormat="1" ht="17.850000000000001" customHeight="1" outlineLevel="1">
      <c r="B263" s="44">
        <v>44584</v>
      </c>
      <c r="C263" s="68" t="s">
        <v>25</v>
      </c>
      <c r="D263" s="68">
        <v>73</v>
      </c>
      <c r="E263" s="69">
        <v>37</v>
      </c>
      <c r="F263" s="68">
        <v>36</v>
      </c>
      <c r="G263" s="68">
        <v>93</v>
      </c>
      <c r="H263" s="68">
        <v>46</v>
      </c>
      <c r="I263" s="70">
        <v>47</v>
      </c>
      <c r="J263" s="71"/>
      <c r="K263" s="50"/>
      <c r="L263" s="51"/>
      <c r="M263" s="52"/>
    </row>
    <row r="264" spans="2:13" s="5" customFormat="1" ht="17.850000000000001" customHeight="1" outlineLevel="1">
      <c r="B264" s="44">
        <v>44585</v>
      </c>
      <c r="C264" s="68" t="s">
        <v>20</v>
      </c>
      <c r="D264" s="68">
        <v>194</v>
      </c>
      <c r="E264" s="69">
        <v>156</v>
      </c>
      <c r="F264" s="68">
        <v>38</v>
      </c>
      <c r="G264" s="68">
        <v>281</v>
      </c>
      <c r="H264" s="68">
        <v>239</v>
      </c>
      <c r="I264" s="70">
        <v>42</v>
      </c>
      <c r="J264" s="71"/>
      <c r="K264" s="50"/>
      <c r="L264" s="51"/>
      <c r="M264" s="52"/>
    </row>
    <row r="265" spans="2:13" s="5" customFormat="1" ht="17.850000000000001" customHeight="1" outlineLevel="1">
      <c r="B265" s="44">
        <v>44586</v>
      </c>
      <c r="C265" s="68" t="s">
        <v>21</v>
      </c>
      <c r="D265" s="68">
        <v>241</v>
      </c>
      <c r="E265" s="69">
        <v>198</v>
      </c>
      <c r="F265" s="68">
        <v>43</v>
      </c>
      <c r="G265" s="68">
        <v>460</v>
      </c>
      <c r="H265" s="68">
        <v>407</v>
      </c>
      <c r="I265" s="70">
        <v>53</v>
      </c>
      <c r="J265" s="71"/>
      <c r="K265" s="50"/>
      <c r="L265" s="51"/>
      <c r="M265" s="52"/>
    </row>
    <row r="266" spans="2:13" s="5" customFormat="1" ht="17.850000000000001" customHeight="1" outlineLevel="1">
      <c r="B266" s="44">
        <v>44587</v>
      </c>
      <c r="C266" s="68" t="s">
        <v>22</v>
      </c>
      <c r="D266" s="68">
        <v>194</v>
      </c>
      <c r="E266" s="69">
        <v>160</v>
      </c>
      <c r="F266" s="68">
        <v>34</v>
      </c>
      <c r="G266" s="68">
        <v>383</v>
      </c>
      <c r="H266" s="68">
        <v>339</v>
      </c>
      <c r="I266" s="70">
        <v>44</v>
      </c>
      <c r="J266" s="71"/>
      <c r="K266" s="50"/>
      <c r="L266" s="51"/>
      <c r="M266" s="52"/>
    </row>
    <row r="267" spans="2:13" s="5" customFormat="1" ht="17.850000000000001" customHeight="1" outlineLevel="1">
      <c r="B267" s="44">
        <v>44588</v>
      </c>
      <c r="C267" s="68" t="s">
        <v>23</v>
      </c>
      <c r="D267" s="68">
        <v>217</v>
      </c>
      <c r="E267" s="69">
        <v>170</v>
      </c>
      <c r="F267" s="68">
        <v>47</v>
      </c>
      <c r="G267" s="68">
        <v>424</v>
      </c>
      <c r="H267" s="68">
        <v>373</v>
      </c>
      <c r="I267" s="70">
        <v>51</v>
      </c>
      <c r="J267" s="71"/>
      <c r="K267" s="50"/>
      <c r="L267" s="51"/>
      <c r="M267" s="52"/>
    </row>
    <row r="268" spans="2:13" s="6" customFormat="1" ht="17.850000000000001" customHeight="1" outlineLevel="1">
      <c r="B268" s="76">
        <v>44589</v>
      </c>
      <c r="C268" s="77" t="s">
        <v>26</v>
      </c>
      <c r="D268" s="77">
        <v>228</v>
      </c>
      <c r="E268" s="78">
        <v>178</v>
      </c>
      <c r="F268" s="77">
        <v>50</v>
      </c>
      <c r="G268" s="77">
        <v>489</v>
      </c>
      <c r="H268" s="77">
        <v>435</v>
      </c>
      <c r="I268" s="79">
        <v>54</v>
      </c>
      <c r="J268" s="80"/>
      <c r="K268" s="43"/>
      <c r="L268" s="26"/>
      <c r="M268" s="13"/>
    </row>
    <row r="269" spans="2:13" s="6" customFormat="1" ht="17.850000000000001" customHeight="1" outlineLevel="1">
      <c r="B269" s="76">
        <v>44590</v>
      </c>
      <c r="C269" s="77" t="s">
        <v>18</v>
      </c>
      <c r="D269" s="77">
        <v>147</v>
      </c>
      <c r="E269" s="78">
        <v>60</v>
      </c>
      <c r="F269" s="77">
        <v>87</v>
      </c>
      <c r="G269" s="77">
        <v>187</v>
      </c>
      <c r="H269" s="77">
        <v>85</v>
      </c>
      <c r="I269" s="79">
        <v>102</v>
      </c>
      <c r="J269" s="80"/>
      <c r="K269" s="43"/>
      <c r="L269" s="26"/>
      <c r="M269" s="13"/>
    </row>
    <row r="270" spans="2:13" s="6" customFormat="1" ht="17.850000000000001" customHeight="1" outlineLevel="1">
      <c r="B270" s="76">
        <v>44591</v>
      </c>
      <c r="C270" s="77" t="s">
        <v>19</v>
      </c>
      <c r="D270" s="77">
        <v>74</v>
      </c>
      <c r="E270" s="78">
        <v>28</v>
      </c>
      <c r="F270" s="77">
        <v>46</v>
      </c>
      <c r="G270" s="77">
        <v>101</v>
      </c>
      <c r="H270" s="77">
        <v>45</v>
      </c>
      <c r="I270" s="79">
        <v>56</v>
      </c>
      <c r="J270" s="80"/>
      <c r="K270" s="43"/>
      <c r="L270" s="26"/>
      <c r="M270" s="13"/>
    </row>
    <row r="271" spans="2:13" s="6" customFormat="1" ht="17.850000000000001" customHeight="1" outlineLevel="1">
      <c r="B271" s="76">
        <v>44592</v>
      </c>
      <c r="C271" s="77" t="s">
        <v>28</v>
      </c>
      <c r="D271" s="77">
        <v>134</v>
      </c>
      <c r="E271" s="78">
        <v>89</v>
      </c>
      <c r="F271" s="77">
        <v>45</v>
      </c>
      <c r="G271" s="77">
        <v>214</v>
      </c>
      <c r="H271" s="77">
        <v>166</v>
      </c>
      <c r="I271" s="79">
        <v>48</v>
      </c>
      <c r="J271" s="80"/>
      <c r="K271" s="43"/>
      <c r="L271" s="26"/>
      <c r="M271" s="13"/>
    </row>
    <row r="272" spans="2:13" s="5" customFormat="1" ht="17.850000000000001" customHeight="1" outlineLevel="1">
      <c r="B272" s="44">
        <v>44593</v>
      </c>
      <c r="C272" s="68" t="s">
        <v>29</v>
      </c>
      <c r="D272" s="68">
        <v>134</v>
      </c>
      <c r="E272" s="69">
        <v>108</v>
      </c>
      <c r="F272" s="68">
        <v>26</v>
      </c>
      <c r="G272" s="68">
        <v>217</v>
      </c>
      <c r="H272" s="68">
        <v>184</v>
      </c>
      <c r="I272" s="70">
        <v>33</v>
      </c>
      <c r="J272" s="71"/>
      <c r="K272" s="50"/>
      <c r="L272" s="51"/>
      <c r="M272" s="52"/>
    </row>
    <row r="273" spans="2:13" s="5" customFormat="1" ht="17.850000000000001" customHeight="1" outlineLevel="1">
      <c r="B273" s="44">
        <v>44594</v>
      </c>
      <c r="C273" s="68" t="s">
        <v>15</v>
      </c>
      <c r="D273" s="68">
        <v>147</v>
      </c>
      <c r="E273" s="69">
        <v>110</v>
      </c>
      <c r="F273" s="68">
        <v>37</v>
      </c>
      <c r="G273" s="68">
        <v>247</v>
      </c>
      <c r="H273" s="68">
        <v>205</v>
      </c>
      <c r="I273" s="70">
        <v>42</v>
      </c>
      <c r="J273" s="71"/>
      <c r="K273" s="50"/>
      <c r="L273" s="51"/>
      <c r="M273" s="52"/>
    </row>
    <row r="274" spans="2:13" s="6" customFormat="1" ht="17.850000000000001" customHeight="1" outlineLevel="1">
      <c r="B274" s="37">
        <v>44595</v>
      </c>
      <c r="C274" s="72" t="s">
        <v>16</v>
      </c>
      <c r="D274" s="72">
        <v>211</v>
      </c>
      <c r="E274" s="73">
        <v>153</v>
      </c>
      <c r="F274" s="72">
        <v>58</v>
      </c>
      <c r="G274" s="72">
        <v>368</v>
      </c>
      <c r="H274" s="72">
        <v>291</v>
      </c>
      <c r="I274" s="74">
        <v>77</v>
      </c>
      <c r="J274" s="75"/>
      <c r="K274" s="43"/>
      <c r="L274" s="26"/>
      <c r="M274" s="13"/>
    </row>
    <row r="275" spans="2:13" s="6" customFormat="1" ht="17.850000000000001" customHeight="1" outlineLevel="1">
      <c r="B275" s="37">
        <v>44596</v>
      </c>
      <c r="C275" s="72" t="s">
        <v>17</v>
      </c>
      <c r="D275" s="72">
        <v>171</v>
      </c>
      <c r="E275" s="73">
        <v>129</v>
      </c>
      <c r="F275" s="72">
        <v>42</v>
      </c>
      <c r="G275" s="72">
        <v>296</v>
      </c>
      <c r="H275" s="72">
        <v>246</v>
      </c>
      <c r="I275" s="74">
        <v>50</v>
      </c>
      <c r="J275" s="75"/>
      <c r="K275" s="43"/>
      <c r="L275" s="26"/>
      <c r="M275" s="13"/>
    </row>
    <row r="276" spans="2:13" s="6" customFormat="1" ht="17.850000000000001" customHeight="1" outlineLevel="1">
      <c r="B276" s="37">
        <v>44597</v>
      </c>
      <c r="C276" s="72" t="s">
        <v>24</v>
      </c>
      <c r="D276" s="72">
        <v>80</v>
      </c>
      <c r="E276" s="73">
        <v>43</v>
      </c>
      <c r="F276" s="72">
        <v>37</v>
      </c>
      <c r="G276" s="72">
        <v>121</v>
      </c>
      <c r="H276" s="72">
        <v>81</v>
      </c>
      <c r="I276" s="74">
        <v>40</v>
      </c>
      <c r="J276" s="75"/>
      <c r="K276" s="43"/>
      <c r="L276" s="26"/>
      <c r="M276" s="13"/>
    </row>
    <row r="277" spans="2:13" s="6" customFormat="1" ht="17.850000000000001" customHeight="1" outlineLevel="1">
      <c r="B277" s="37">
        <v>44598</v>
      </c>
      <c r="C277" s="72" t="s">
        <v>25</v>
      </c>
      <c r="D277" s="72">
        <v>95</v>
      </c>
      <c r="E277" s="73">
        <v>39</v>
      </c>
      <c r="F277" s="72">
        <v>56</v>
      </c>
      <c r="G277" s="72">
        <v>119</v>
      </c>
      <c r="H277" s="72">
        <v>57</v>
      </c>
      <c r="I277" s="74">
        <v>62</v>
      </c>
      <c r="J277" s="75"/>
      <c r="K277" s="43"/>
      <c r="L277" s="26"/>
      <c r="M277" s="13"/>
    </row>
    <row r="278" spans="2:13" s="6" customFormat="1" ht="17.850000000000001" customHeight="1" outlineLevel="1">
      <c r="B278" s="37">
        <v>44599</v>
      </c>
      <c r="C278" s="72" t="s">
        <v>20</v>
      </c>
      <c r="D278" s="72">
        <v>177</v>
      </c>
      <c r="E278" s="73">
        <v>128</v>
      </c>
      <c r="F278" s="72">
        <v>49</v>
      </c>
      <c r="G278" s="72">
        <v>325</v>
      </c>
      <c r="H278" s="72">
        <v>271</v>
      </c>
      <c r="I278" s="74">
        <v>54</v>
      </c>
      <c r="J278" s="75"/>
      <c r="K278" s="43"/>
      <c r="L278" s="26"/>
      <c r="M278" s="13"/>
    </row>
    <row r="279" spans="2:13" s="6" customFormat="1" ht="17.850000000000001" customHeight="1" outlineLevel="1">
      <c r="B279" s="37">
        <v>44600</v>
      </c>
      <c r="C279" s="72" t="s">
        <v>21</v>
      </c>
      <c r="D279" s="72">
        <v>222</v>
      </c>
      <c r="E279" s="73">
        <v>153</v>
      </c>
      <c r="F279" s="72">
        <v>69</v>
      </c>
      <c r="G279" s="72">
        <v>523</v>
      </c>
      <c r="H279" s="72">
        <v>428</v>
      </c>
      <c r="I279" s="74">
        <v>95</v>
      </c>
      <c r="J279" s="75"/>
      <c r="K279" s="43"/>
      <c r="L279" s="26"/>
      <c r="M279" s="13"/>
    </row>
    <row r="280" spans="2:13" s="6" customFormat="1" ht="17.850000000000001" customHeight="1" outlineLevel="1">
      <c r="B280" s="37">
        <v>44601</v>
      </c>
      <c r="C280" s="72" t="s">
        <v>22</v>
      </c>
      <c r="D280" s="72">
        <v>211</v>
      </c>
      <c r="E280" s="73">
        <v>153</v>
      </c>
      <c r="F280" s="72">
        <v>58</v>
      </c>
      <c r="G280" s="72">
        <v>473</v>
      </c>
      <c r="H280" s="72">
        <v>392</v>
      </c>
      <c r="I280" s="74">
        <v>81</v>
      </c>
      <c r="J280" s="75"/>
      <c r="K280" s="43"/>
      <c r="L280" s="26"/>
      <c r="M280" s="13"/>
    </row>
    <row r="281" spans="2:13" s="5" customFormat="1" ht="17.850000000000001" customHeight="1" outlineLevel="1">
      <c r="B281" s="44">
        <v>44602</v>
      </c>
      <c r="C281" s="68" t="s">
        <v>23</v>
      </c>
      <c r="D281" s="68">
        <v>267</v>
      </c>
      <c r="E281" s="69">
        <v>156</v>
      </c>
      <c r="F281" s="68">
        <v>111</v>
      </c>
      <c r="G281" s="68">
        <v>428</v>
      </c>
      <c r="H281" s="68">
        <v>296</v>
      </c>
      <c r="I281" s="70">
        <f>124+8</f>
        <v>132</v>
      </c>
      <c r="J281" s="71"/>
      <c r="K281" s="50"/>
      <c r="L281" s="51"/>
      <c r="M281" s="52"/>
    </row>
    <row r="282" spans="2:13" s="5" customFormat="1" ht="17.850000000000001" customHeight="1" outlineLevel="1">
      <c r="B282" s="44">
        <v>44603</v>
      </c>
      <c r="C282" s="68" t="s">
        <v>17</v>
      </c>
      <c r="D282" s="68">
        <v>171</v>
      </c>
      <c r="E282" s="69">
        <v>113</v>
      </c>
      <c r="F282" s="68">
        <v>58</v>
      </c>
      <c r="G282" s="68">
        <v>397</v>
      </c>
      <c r="H282" s="68">
        <v>294</v>
      </c>
      <c r="I282" s="70">
        <v>103</v>
      </c>
      <c r="J282" s="71"/>
      <c r="K282" s="50"/>
      <c r="L282" s="51"/>
      <c r="M282" s="52"/>
    </row>
    <row r="283" spans="2:13" s="5" customFormat="1" ht="17.850000000000001" customHeight="1" outlineLevel="1">
      <c r="B283" s="44">
        <v>44604</v>
      </c>
      <c r="C283" s="68" t="s">
        <v>24</v>
      </c>
      <c r="D283" s="68">
        <v>79</v>
      </c>
      <c r="E283" s="69">
        <v>45</v>
      </c>
      <c r="F283" s="68">
        <v>34</v>
      </c>
      <c r="G283" s="68">
        <v>132</v>
      </c>
      <c r="H283" s="68">
        <v>86</v>
      </c>
      <c r="I283" s="70">
        <v>46</v>
      </c>
      <c r="J283" s="71"/>
      <c r="K283" s="50"/>
      <c r="L283" s="51"/>
      <c r="M283" s="52"/>
    </row>
    <row r="284" spans="2:13" s="5" customFormat="1" ht="17.850000000000001" customHeight="1" outlineLevel="1">
      <c r="B284" s="44">
        <v>44605</v>
      </c>
      <c r="C284" s="68" t="s">
        <v>25</v>
      </c>
      <c r="D284" s="68">
        <v>116</v>
      </c>
      <c r="E284" s="69">
        <v>37</v>
      </c>
      <c r="F284" s="68">
        <v>79</v>
      </c>
      <c r="G284" s="68">
        <v>176</v>
      </c>
      <c r="H284" s="68">
        <v>72</v>
      </c>
      <c r="I284" s="70">
        <v>104</v>
      </c>
      <c r="J284" s="71"/>
      <c r="K284" s="50"/>
      <c r="L284" s="51"/>
      <c r="M284" s="52"/>
    </row>
    <row r="285" spans="2:13" s="5" customFormat="1" ht="17.850000000000001" customHeight="1" outlineLevel="1">
      <c r="B285" s="44">
        <v>44606</v>
      </c>
      <c r="C285" s="68" t="s">
        <v>20</v>
      </c>
      <c r="D285" s="68">
        <v>178</v>
      </c>
      <c r="E285" s="69">
        <v>136</v>
      </c>
      <c r="F285" s="68">
        <v>42</v>
      </c>
      <c r="G285" s="68">
        <v>291</v>
      </c>
      <c r="H285" s="68">
        <v>241</v>
      </c>
      <c r="I285" s="70">
        <v>50</v>
      </c>
      <c r="J285" s="71"/>
      <c r="K285" s="50"/>
      <c r="L285" s="51"/>
      <c r="M285" s="52"/>
    </row>
    <row r="286" spans="2:13" s="5" customFormat="1" ht="17.850000000000001" customHeight="1" outlineLevel="1">
      <c r="B286" s="44">
        <v>44607</v>
      </c>
      <c r="C286" s="68" t="s">
        <v>21</v>
      </c>
      <c r="D286" s="68">
        <v>166</v>
      </c>
      <c r="E286" s="69">
        <v>124</v>
      </c>
      <c r="F286" s="68">
        <v>42</v>
      </c>
      <c r="G286" s="68">
        <v>281</v>
      </c>
      <c r="H286" s="68">
        <v>231</v>
      </c>
      <c r="I286" s="70">
        <v>50</v>
      </c>
      <c r="J286" s="71"/>
      <c r="K286" s="50"/>
      <c r="L286" s="51"/>
      <c r="M286" s="52"/>
    </row>
    <row r="287" spans="2:13" s="5" customFormat="1" ht="17.850000000000001" customHeight="1" outlineLevel="1">
      <c r="B287" s="44">
        <v>44608</v>
      </c>
      <c r="C287" s="68" t="s">
        <v>22</v>
      </c>
      <c r="D287" s="68">
        <v>206</v>
      </c>
      <c r="E287" s="69">
        <v>155</v>
      </c>
      <c r="F287" s="68">
        <v>51</v>
      </c>
      <c r="G287" s="68">
        <v>374</v>
      </c>
      <c r="H287" s="68">
        <v>304</v>
      </c>
      <c r="I287" s="70">
        <v>70</v>
      </c>
      <c r="J287" s="71"/>
      <c r="K287" s="50"/>
      <c r="L287" s="51"/>
      <c r="M287" s="52"/>
    </row>
    <row r="288" spans="2:13" s="5" customFormat="1" ht="17.850000000000001" customHeight="1" outlineLevel="1">
      <c r="B288" s="44">
        <v>44609</v>
      </c>
      <c r="C288" s="68" t="s">
        <v>23</v>
      </c>
      <c r="D288" s="68">
        <v>189</v>
      </c>
      <c r="E288" s="69">
        <v>148</v>
      </c>
      <c r="F288" s="68">
        <v>41</v>
      </c>
      <c r="G288" s="68">
        <v>353</v>
      </c>
      <c r="H288" s="68">
        <v>297</v>
      </c>
      <c r="I288" s="70">
        <v>56</v>
      </c>
      <c r="J288" s="71"/>
      <c r="K288" s="50"/>
      <c r="L288" s="51"/>
      <c r="M288" s="52"/>
    </row>
    <row r="289" spans="2:13" s="5" customFormat="1" ht="17.850000000000001" customHeight="1" outlineLevel="1">
      <c r="B289" s="44">
        <v>44610</v>
      </c>
      <c r="C289" s="68" t="s">
        <v>26</v>
      </c>
      <c r="D289" s="68">
        <v>137</v>
      </c>
      <c r="E289" s="69">
        <v>115</v>
      </c>
      <c r="F289" s="68">
        <v>22</v>
      </c>
      <c r="G289" s="68">
        <v>298</v>
      </c>
      <c r="H289" s="68">
        <v>270</v>
      </c>
      <c r="I289" s="70">
        <v>28</v>
      </c>
      <c r="J289" s="71"/>
      <c r="K289" s="50"/>
      <c r="L289" s="51"/>
      <c r="M289" s="52"/>
    </row>
    <row r="290" spans="2:13" s="5" customFormat="1" ht="17.850000000000001" customHeight="1" outlineLevel="1">
      <c r="B290" s="44">
        <v>44611</v>
      </c>
      <c r="C290" s="68" t="s">
        <v>18</v>
      </c>
      <c r="D290" s="68">
        <v>70</v>
      </c>
      <c r="E290" s="69">
        <v>36</v>
      </c>
      <c r="F290" s="68">
        <v>34</v>
      </c>
      <c r="G290" s="68">
        <v>120</v>
      </c>
      <c r="H290" s="68">
        <v>70</v>
      </c>
      <c r="I290" s="70">
        <v>50</v>
      </c>
      <c r="J290" s="71"/>
      <c r="K290" s="50"/>
      <c r="L290" s="51"/>
      <c r="M290" s="52"/>
    </row>
    <row r="291" spans="2:13" s="5" customFormat="1" ht="17.850000000000001" customHeight="1" outlineLevel="1">
      <c r="B291" s="44">
        <v>44612</v>
      </c>
      <c r="C291" s="68" t="s">
        <v>19</v>
      </c>
      <c r="D291" s="68">
        <v>107</v>
      </c>
      <c r="E291" s="69">
        <v>35</v>
      </c>
      <c r="F291" s="68">
        <v>72</v>
      </c>
      <c r="G291" s="68">
        <v>137</v>
      </c>
      <c r="H291" s="68">
        <v>55</v>
      </c>
      <c r="I291" s="70">
        <v>82</v>
      </c>
      <c r="J291" s="71"/>
      <c r="K291" s="50"/>
      <c r="L291" s="51"/>
      <c r="M291" s="52"/>
    </row>
    <row r="292" spans="2:13" s="5" customFormat="1" ht="17.850000000000001" customHeight="1" outlineLevel="1">
      <c r="B292" s="44">
        <v>44613</v>
      </c>
      <c r="C292" s="68" t="s">
        <v>28</v>
      </c>
      <c r="D292" s="68">
        <v>222</v>
      </c>
      <c r="E292" s="69">
        <v>148</v>
      </c>
      <c r="F292" s="68">
        <v>74</v>
      </c>
      <c r="G292" s="68">
        <v>417</v>
      </c>
      <c r="H292" s="68">
        <v>314</v>
      </c>
      <c r="I292" s="70">
        <v>103</v>
      </c>
      <c r="J292" s="71"/>
      <c r="K292" s="50"/>
      <c r="L292" s="51"/>
      <c r="M292" s="52"/>
    </row>
    <row r="293" spans="2:13" s="5" customFormat="1" ht="17.850000000000001" customHeight="1" outlineLevel="1">
      <c r="B293" s="44">
        <v>44614</v>
      </c>
      <c r="C293" s="68" t="s">
        <v>29</v>
      </c>
      <c r="D293" s="68">
        <v>211</v>
      </c>
      <c r="E293" s="69">
        <v>144</v>
      </c>
      <c r="F293" s="68">
        <v>67</v>
      </c>
      <c r="G293" s="68">
        <v>348</v>
      </c>
      <c r="H293" s="68">
        <v>258</v>
      </c>
      <c r="I293" s="70">
        <v>90</v>
      </c>
      <c r="J293" s="71"/>
      <c r="K293" s="50"/>
      <c r="L293" s="51"/>
      <c r="M293" s="52"/>
    </row>
    <row r="294" spans="2:13" s="5" customFormat="1" ht="17.850000000000001" customHeight="1" outlineLevel="1">
      <c r="B294" s="44">
        <v>44615</v>
      </c>
      <c r="C294" s="68" t="s">
        <v>22</v>
      </c>
      <c r="D294" s="68">
        <v>204</v>
      </c>
      <c r="E294" s="69">
        <v>146</v>
      </c>
      <c r="F294" s="68">
        <v>58</v>
      </c>
      <c r="G294" s="68">
        <v>340</v>
      </c>
      <c r="H294" s="68">
        <v>271</v>
      </c>
      <c r="I294" s="70">
        <v>69</v>
      </c>
      <c r="J294" s="71"/>
      <c r="K294" s="50"/>
      <c r="L294" s="51"/>
      <c r="M294" s="52"/>
    </row>
    <row r="295" spans="2:13" s="6" customFormat="1" ht="17.850000000000001" customHeight="1" outlineLevel="1">
      <c r="B295" s="37">
        <v>44616</v>
      </c>
      <c r="C295" s="72" t="s">
        <v>16</v>
      </c>
      <c r="D295" s="72">
        <v>256</v>
      </c>
      <c r="E295" s="73">
        <v>164</v>
      </c>
      <c r="F295" s="72">
        <v>92</v>
      </c>
      <c r="G295" s="72">
        <v>485</v>
      </c>
      <c r="H295" s="72">
        <v>374</v>
      </c>
      <c r="I295" s="74">
        <v>111</v>
      </c>
      <c r="J295" s="75"/>
      <c r="K295" s="43"/>
      <c r="L295" s="26"/>
      <c r="M295" s="13"/>
    </row>
    <row r="296" spans="2:13" s="6" customFormat="1" ht="17.850000000000001" customHeight="1" outlineLevel="1">
      <c r="B296" s="37">
        <v>44617</v>
      </c>
      <c r="C296" s="72" t="s">
        <v>17</v>
      </c>
      <c r="D296" s="72">
        <v>193</v>
      </c>
      <c r="E296" s="73">
        <v>113</v>
      </c>
      <c r="F296" s="72">
        <v>80</v>
      </c>
      <c r="G296" s="72">
        <v>361</v>
      </c>
      <c r="H296" s="72">
        <v>252</v>
      </c>
      <c r="I296" s="74">
        <v>109</v>
      </c>
      <c r="J296" s="75"/>
      <c r="K296" s="43"/>
      <c r="L296" s="26"/>
      <c r="M296" s="13"/>
    </row>
    <row r="297" spans="2:13" s="6" customFormat="1" ht="17.850000000000001" customHeight="1" outlineLevel="1">
      <c r="B297" s="37">
        <v>44618</v>
      </c>
      <c r="C297" s="72" t="s">
        <v>24</v>
      </c>
      <c r="D297" s="72">
        <v>97</v>
      </c>
      <c r="E297" s="73">
        <v>52</v>
      </c>
      <c r="F297" s="72">
        <v>45</v>
      </c>
      <c r="G297" s="72">
        <v>127</v>
      </c>
      <c r="H297" s="72">
        <v>68</v>
      </c>
      <c r="I297" s="74">
        <v>59</v>
      </c>
      <c r="J297" s="75"/>
      <c r="K297" s="43"/>
      <c r="L297" s="26"/>
      <c r="M297" s="13"/>
    </row>
    <row r="298" spans="2:13" s="6" customFormat="1" ht="17.850000000000001" customHeight="1" outlineLevel="1">
      <c r="B298" s="37">
        <v>44619</v>
      </c>
      <c r="C298" s="72" t="s">
        <v>25</v>
      </c>
      <c r="D298" s="72">
        <v>63</v>
      </c>
      <c r="E298" s="73">
        <v>35</v>
      </c>
      <c r="F298" s="72">
        <v>28</v>
      </c>
      <c r="G298" s="72">
        <v>74</v>
      </c>
      <c r="H298" s="72">
        <v>35</v>
      </c>
      <c r="I298" s="74">
        <v>39</v>
      </c>
      <c r="J298" s="75"/>
      <c r="K298" s="43"/>
      <c r="L298" s="26"/>
      <c r="M298" s="13"/>
    </row>
    <row r="299" spans="2:13" s="6" customFormat="1" ht="17.850000000000001" customHeight="1" outlineLevel="1">
      <c r="B299" s="37">
        <v>44620</v>
      </c>
      <c r="C299" s="72" t="s">
        <v>20</v>
      </c>
      <c r="D299" s="72">
        <v>144</v>
      </c>
      <c r="E299" s="73">
        <v>107</v>
      </c>
      <c r="F299" s="72">
        <v>37</v>
      </c>
      <c r="G299" s="72">
        <v>249</v>
      </c>
      <c r="H299" s="72">
        <v>206</v>
      </c>
      <c r="I299" s="74">
        <v>43</v>
      </c>
      <c r="J299" s="75"/>
      <c r="K299" s="43"/>
      <c r="L299" s="26"/>
      <c r="M299" s="13"/>
    </row>
    <row r="300" spans="2:13" s="6" customFormat="1" ht="17.850000000000001" customHeight="1" outlineLevel="1" collapsed="1">
      <c r="B300" s="37">
        <v>44621</v>
      </c>
      <c r="C300" s="72" t="s">
        <v>21</v>
      </c>
      <c r="D300" s="72">
        <v>128</v>
      </c>
      <c r="E300" s="73">
        <v>102</v>
      </c>
      <c r="F300" s="72">
        <v>26</v>
      </c>
      <c r="G300" s="72">
        <v>194</v>
      </c>
      <c r="H300" s="72">
        <v>158</v>
      </c>
      <c r="I300" s="74">
        <v>36</v>
      </c>
      <c r="J300" s="106">
        <f>SUM($D$8,$D$12:$D300)/(_xlfn.DAYS(B300,"10-Jun-2020")+1)</f>
        <v>143.32063492063492</v>
      </c>
      <c r="K300" s="81" t="s">
        <v>59</v>
      </c>
      <c r="L300" s="26"/>
      <c r="M300" s="13"/>
    </row>
    <row r="301" spans="2:13" ht="56.1" customHeight="1" outlineLevel="1">
      <c r="B301" s="37">
        <v>44622</v>
      </c>
      <c r="C301" s="72" t="s">
        <v>15</v>
      </c>
      <c r="D301" s="72">
        <v>276</v>
      </c>
      <c r="E301" s="73">
        <v>219</v>
      </c>
      <c r="F301" s="72">
        <v>57</v>
      </c>
      <c r="G301" s="72">
        <v>675</v>
      </c>
      <c r="H301" s="72">
        <v>601</v>
      </c>
      <c r="I301" s="74">
        <v>74</v>
      </c>
      <c r="J301" s="106">
        <f>SUM($D$8,$D$12:$D301)/(_xlfn.DAYS(B301,"10-Jun-2020")+1)</f>
        <v>143.53090332805073</v>
      </c>
      <c r="K301" s="82" t="s">
        <v>47</v>
      </c>
      <c r="L301" s="26"/>
      <c r="M301" s="13"/>
    </row>
    <row r="302" spans="2:13" ht="35.1" customHeight="1" outlineLevel="1">
      <c r="B302" s="37">
        <v>44623</v>
      </c>
      <c r="C302" s="72" t="s">
        <v>16</v>
      </c>
      <c r="D302" s="72">
        <v>233</v>
      </c>
      <c r="E302" s="73">
        <v>185</v>
      </c>
      <c r="F302" s="72">
        <v>48</v>
      </c>
      <c r="G302" s="72">
        <v>542</v>
      </c>
      <c r="H302" s="72">
        <v>473</v>
      </c>
      <c r="I302" s="74">
        <v>68</v>
      </c>
      <c r="J302" s="106">
        <f>SUM($D$8,$D$12:$D302)/(_xlfn.DAYS(B302,"10-Jun-2020")+1)</f>
        <v>143.67246835443038</v>
      </c>
      <c r="K302" s="83" t="s">
        <v>48</v>
      </c>
      <c r="L302" s="26"/>
      <c r="M302" s="13"/>
    </row>
    <row r="303" spans="2:13" ht="35.1" customHeight="1" outlineLevel="1">
      <c r="B303" s="37">
        <v>44624</v>
      </c>
      <c r="C303" s="72" t="s">
        <v>26</v>
      </c>
      <c r="D303" s="72">
        <v>210</v>
      </c>
      <c r="E303" s="73">
        <v>161</v>
      </c>
      <c r="F303" s="72">
        <v>49</v>
      </c>
      <c r="G303" s="72">
        <v>425</v>
      </c>
      <c r="H303" s="72">
        <v>357</v>
      </c>
      <c r="I303" s="74">
        <v>68</v>
      </c>
      <c r="J303" s="106">
        <f>SUM($D$8,$D$12:$D303)/(_xlfn.DAYS(B303,"10-Jun-2020")+1)</f>
        <v>143.77725118483411</v>
      </c>
      <c r="K303" s="83" t="s">
        <v>49</v>
      </c>
      <c r="L303" s="26"/>
      <c r="M303" s="13"/>
    </row>
    <row r="304" spans="2:13" ht="17.850000000000001" customHeight="1" outlineLevel="1">
      <c r="B304" s="37">
        <v>44625</v>
      </c>
      <c r="C304" s="72" t="s">
        <v>18</v>
      </c>
      <c r="D304" s="72">
        <v>62</v>
      </c>
      <c r="E304" s="73">
        <v>40</v>
      </c>
      <c r="F304" s="72">
        <v>22</v>
      </c>
      <c r="G304" s="72">
        <v>87</v>
      </c>
      <c r="H304" s="72">
        <v>57</v>
      </c>
      <c r="I304" s="74">
        <v>30</v>
      </c>
      <c r="J304" s="106">
        <f>SUM($D$8,$D$12:$D304)/(_xlfn.DAYS(B304,"10-Jun-2020")+1)</f>
        <v>143.64826498422713</v>
      </c>
      <c r="K304" s="81" t="s">
        <v>61</v>
      </c>
      <c r="L304" s="26"/>
      <c r="M304" s="13"/>
    </row>
    <row r="305" spans="2:13" ht="52.35" customHeight="1" outlineLevel="1">
      <c r="B305" s="37">
        <v>44626</v>
      </c>
      <c r="C305" s="72" t="s">
        <v>19</v>
      </c>
      <c r="D305" s="72">
        <v>60</v>
      </c>
      <c r="E305" s="73">
        <v>31</v>
      </c>
      <c r="F305" s="72">
        <v>29</v>
      </c>
      <c r="G305" s="72">
        <v>108</v>
      </c>
      <c r="H305" s="72">
        <v>73</v>
      </c>
      <c r="I305" s="74">
        <v>35</v>
      </c>
      <c r="J305" s="106">
        <f>SUM($D$8,$D$12:$D305)/(_xlfn.DAYS(B305,"10-Jun-2020")+1)</f>
        <v>143.51653543307086</v>
      </c>
      <c r="K305" s="83" t="s">
        <v>50</v>
      </c>
      <c r="L305" s="26"/>
      <c r="M305" s="13"/>
    </row>
    <row r="306" spans="2:13" ht="17.850000000000001" customHeight="1" outlineLevel="1">
      <c r="B306" s="44">
        <v>44627</v>
      </c>
      <c r="C306" s="68" t="s">
        <v>28</v>
      </c>
      <c r="D306" s="68">
        <v>258</v>
      </c>
      <c r="E306" s="69">
        <v>135</v>
      </c>
      <c r="F306" s="68">
        <v>123</v>
      </c>
      <c r="G306" s="68">
        <v>471</v>
      </c>
      <c r="H306" s="68">
        <v>313</v>
      </c>
      <c r="I306" s="70">
        <v>158</v>
      </c>
      <c r="J306" s="106">
        <f>SUM($D$8,$D$12:$D306)/(_xlfn.DAYS(B306,"10-Jun-2020")+1)</f>
        <v>143.69654088050314</v>
      </c>
      <c r="K306" s="81" t="s">
        <v>60</v>
      </c>
      <c r="L306" s="26"/>
      <c r="M306" s="13"/>
    </row>
    <row r="307" spans="2:13" ht="136.35" customHeight="1" outlineLevel="1">
      <c r="B307" s="44">
        <v>44628</v>
      </c>
      <c r="C307" s="68" t="s">
        <v>29</v>
      </c>
      <c r="D307" s="68">
        <v>311</v>
      </c>
      <c r="E307" s="69">
        <v>216</v>
      </c>
      <c r="F307" s="68">
        <v>95</v>
      </c>
      <c r="G307" s="68">
        <v>701</v>
      </c>
      <c r="H307" s="68">
        <v>553</v>
      </c>
      <c r="I307" s="70">
        <v>148</v>
      </c>
      <c r="J307" s="106">
        <f>SUM($D$8,$D$12:$D307)/(_xlfn.DAYS(B307,"10-Jun-2020")+1)</f>
        <v>143.9591836734694</v>
      </c>
      <c r="K307" s="84" t="s">
        <v>291</v>
      </c>
      <c r="L307" s="26"/>
      <c r="M307" s="13"/>
    </row>
    <row r="308" spans="2:13" ht="17.850000000000001" customHeight="1" outlineLevel="1">
      <c r="B308" s="44">
        <v>44629</v>
      </c>
      <c r="C308" s="68" t="s">
        <v>15</v>
      </c>
      <c r="D308" s="68">
        <v>199</v>
      </c>
      <c r="E308" s="69">
        <v>130</v>
      </c>
      <c r="F308" s="68">
        <v>69</v>
      </c>
      <c r="G308" s="68">
        <v>268</v>
      </c>
      <c r="H308" s="68">
        <v>182</v>
      </c>
      <c r="I308" s="70">
        <v>86</v>
      </c>
      <c r="J308" s="106">
        <f>SUM($D$8,$D$12:$D308)/(_xlfn.DAYS(B308,"10-Jun-2020")+1)</f>
        <v>144.04545454545453</v>
      </c>
      <c r="K308" s="81" t="s">
        <v>61</v>
      </c>
      <c r="L308" s="26"/>
      <c r="M308" s="13"/>
    </row>
    <row r="309" spans="2:13" ht="17.850000000000001" customHeight="1" outlineLevel="1">
      <c r="B309" s="44">
        <v>44630</v>
      </c>
      <c r="C309" s="68" t="s">
        <v>16</v>
      </c>
      <c r="D309" s="68">
        <v>235</v>
      </c>
      <c r="E309" s="69">
        <v>148</v>
      </c>
      <c r="F309" s="68">
        <v>87</v>
      </c>
      <c r="G309" s="68">
        <v>453</v>
      </c>
      <c r="H309" s="68">
        <v>346</v>
      </c>
      <c r="I309" s="70">
        <v>106</v>
      </c>
      <c r="J309" s="106">
        <f>SUM($D$8,$D$12:$D309)/(_xlfn.DAYS(B309,"10-Jun-2020")+1)</f>
        <v>144.18779342723005</v>
      </c>
      <c r="K309" s="43" t="s">
        <v>51</v>
      </c>
      <c r="L309" s="26"/>
      <c r="M309" s="13"/>
    </row>
    <row r="310" spans="2:13" ht="17.850000000000001" customHeight="1" outlineLevel="1">
      <c r="B310" s="44">
        <v>44631</v>
      </c>
      <c r="C310" s="68" t="s">
        <v>26</v>
      </c>
      <c r="D310" s="68">
        <v>202</v>
      </c>
      <c r="E310" s="69">
        <v>130</v>
      </c>
      <c r="F310" s="68">
        <v>72</v>
      </c>
      <c r="G310" s="68">
        <v>319</v>
      </c>
      <c r="H310" s="68">
        <v>238</v>
      </c>
      <c r="I310" s="70">
        <v>81</v>
      </c>
      <c r="J310" s="106">
        <f>SUM($D$8,$D$12:$D310)/(_xlfn.DAYS(B310,"10-Jun-2020")+1)</f>
        <v>144.27812499999999</v>
      </c>
      <c r="K310" s="81" t="s">
        <v>61</v>
      </c>
      <c r="L310" s="26"/>
      <c r="M310" s="13"/>
    </row>
    <row r="311" spans="2:13" ht="17.850000000000001" customHeight="1" outlineLevel="1">
      <c r="B311" s="44">
        <v>44632</v>
      </c>
      <c r="C311" s="68" t="s">
        <v>18</v>
      </c>
      <c r="D311" s="68">
        <v>113</v>
      </c>
      <c r="E311" s="69">
        <v>42</v>
      </c>
      <c r="F311" s="68">
        <v>71</v>
      </c>
      <c r="G311" s="68">
        <v>165</v>
      </c>
      <c r="H311" s="68">
        <v>81</v>
      </c>
      <c r="I311" s="70">
        <v>84</v>
      </c>
      <c r="J311" s="106">
        <f>SUM($D$8,$D$12:$D311)/(_xlfn.DAYS(B311,"10-Jun-2020")+1)</f>
        <v>144.22932917316692</v>
      </c>
      <c r="K311" s="81" t="s">
        <v>61</v>
      </c>
      <c r="L311" s="26"/>
      <c r="M311" s="13"/>
    </row>
    <row r="312" spans="2:13" ht="17.850000000000001" customHeight="1" outlineLevel="1">
      <c r="B312" s="44">
        <v>44633</v>
      </c>
      <c r="C312" s="68" t="s">
        <v>19</v>
      </c>
      <c r="D312" s="68">
        <v>106</v>
      </c>
      <c r="E312" s="69">
        <v>49</v>
      </c>
      <c r="F312" s="68">
        <v>57</v>
      </c>
      <c r="G312" s="68">
        <v>130</v>
      </c>
      <c r="H312" s="68">
        <v>58</v>
      </c>
      <c r="I312" s="70">
        <v>72</v>
      </c>
      <c r="J312" s="106">
        <f>SUM($D$8,$D$12:$D312)/(_xlfn.DAYS(B312,"10-Jun-2020")+1)</f>
        <v>144.16978193146417</v>
      </c>
      <c r="K312" s="81" t="s">
        <v>61</v>
      </c>
      <c r="L312" s="26"/>
      <c r="M312" s="13"/>
    </row>
    <row r="313" spans="2:13" ht="35.1" customHeight="1" outlineLevel="1">
      <c r="B313" s="44">
        <v>44634</v>
      </c>
      <c r="C313" s="68" t="s">
        <v>28</v>
      </c>
      <c r="D313" s="68">
        <v>861</v>
      </c>
      <c r="E313" s="69">
        <v>399</v>
      </c>
      <c r="F313" s="68">
        <v>462</v>
      </c>
      <c r="G313" s="68">
        <v>1214</v>
      </c>
      <c r="H313" s="68">
        <v>654</v>
      </c>
      <c r="I313" s="70">
        <v>560</v>
      </c>
      <c r="J313" s="106">
        <f>SUM($D$8,$D$12:$D313)/(_xlfn.DAYS(B313,"10-Jun-2020")+1)</f>
        <v>145.2846034214619</v>
      </c>
      <c r="K313" s="83" t="s">
        <v>52</v>
      </c>
      <c r="L313" s="26"/>
      <c r="M313" s="13"/>
    </row>
    <row r="314" spans="2:13" ht="35.1" customHeight="1" outlineLevel="1">
      <c r="B314" s="44">
        <v>44635</v>
      </c>
      <c r="C314" s="68" t="s">
        <v>29</v>
      </c>
      <c r="D314" s="68">
        <v>719</v>
      </c>
      <c r="E314" s="69">
        <v>369</v>
      </c>
      <c r="F314" s="68">
        <v>350</v>
      </c>
      <c r="G314" s="68">
        <v>1117</v>
      </c>
      <c r="H314" s="68">
        <v>711</v>
      </c>
      <c r="I314" s="70">
        <v>406</v>
      </c>
      <c r="J314" s="106">
        <f>SUM($D$8,$D$12:$D314)/(_xlfn.DAYS(B314,"10-Jun-2020")+1)</f>
        <v>146.17546583850933</v>
      </c>
      <c r="K314" s="83" t="s">
        <v>53</v>
      </c>
      <c r="L314" s="26"/>
      <c r="M314" s="13"/>
    </row>
    <row r="315" spans="2:13" ht="52.35" customHeight="1" outlineLevel="1">
      <c r="B315" s="44">
        <v>44636</v>
      </c>
      <c r="C315" s="68" t="s">
        <v>15</v>
      </c>
      <c r="D315" s="68">
        <v>456</v>
      </c>
      <c r="E315" s="69">
        <v>282</v>
      </c>
      <c r="F315" s="68">
        <v>174</v>
      </c>
      <c r="G315" s="68">
        <v>729</v>
      </c>
      <c r="H315" s="68">
        <v>518</v>
      </c>
      <c r="I315" s="70">
        <v>211</v>
      </c>
      <c r="J315" s="106">
        <f>SUM($D$8,$D$12:$D315)/(_xlfn.DAYS(B315,"10-Jun-2020")+1)</f>
        <v>146.65581395348838</v>
      </c>
      <c r="K315" s="83" t="s">
        <v>54</v>
      </c>
      <c r="L315" s="26"/>
      <c r="M315" s="13"/>
    </row>
    <row r="316" spans="2:13" ht="35.1" customHeight="1" outlineLevel="1">
      <c r="B316" s="44">
        <v>44637</v>
      </c>
      <c r="C316" s="68" t="s">
        <v>16</v>
      </c>
      <c r="D316" s="68">
        <v>332</v>
      </c>
      <c r="E316" s="69">
        <v>245</v>
      </c>
      <c r="F316" s="68">
        <v>87</v>
      </c>
      <c r="G316" s="68">
        <v>607</v>
      </c>
      <c r="H316" s="68">
        <v>464</v>
      </c>
      <c r="I316" s="70">
        <v>143</v>
      </c>
      <c r="J316" s="106">
        <f>SUM($D$8,$D$12:$D316)/(_xlfn.DAYS(B316,"10-Jun-2020")+1)</f>
        <v>146.94272445820434</v>
      </c>
      <c r="K316" s="83" t="s">
        <v>55</v>
      </c>
      <c r="L316" s="26"/>
      <c r="M316" s="13"/>
    </row>
    <row r="317" spans="2:13" ht="17.850000000000001" customHeight="1" outlineLevel="1">
      <c r="B317" s="44">
        <v>44638</v>
      </c>
      <c r="C317" s="68" t="s">
        <v>26</v>
      </c>
      <c r="D317" s="68">
        <v>301</v>
      </c>
      <c r="E317" s="69">
        <v>204</v>
      </c>
      <c r="F317" s="68">
        <v>97</v>
      </c>
      <c r="G317" s="68">
        <v>498</v>
      </c>
      <c r="H317" s="68">
        <v>368</v>
      </c>
      <c r="I317" s="70">
        <v>130</v>
      </c>
      <c r="J317" s="106">
        <f>SUM($D$8,$D$12:$D317)/(_xlfn.DAYS(B317,"10-Jun-2020")+1)</f>
        <v>147.18083462132921</v>
      </c>
      <c r="K317" s="81" t="s">
        <v>61</v>
      </c>
      <c r="L317" s="26"/>
      <c r="M317" s="13"/>
    </row>
    <row r="318" spans="2:13" ht="17.850000000000001" customHeight="1" outlineLevel="1">
      <c r="B318" s="44">
        <v>44639</v>
      </c>
      <c r="C318" s="68" t="s">
        <v>18</v>
      </c>
      <c r="D318" s="68">
        <v>119</v>
      </c>
      <c r="E318" s="69">
        <v>60</v>
      </c>
      <c r="F318" s="68">
        <v>59</v>
      </c>
      <c r="G318" s="68">
        <v>173</v>
      </c>
      <c r="H318" s="68">
        <v>94</v>
      </c>
      <c r="I318" s="70">
        <v>79</v>
      </c>
      <c r="J318" s="106">
        <f>SUM($D$8,$D$12:$D318)/(_xlfn.DAYS(B318,"10-Jun-2020")+1)</f>
        <v>147.13734567901236</v>
      </c>
      <c r="K318" s="81" t="s">
        <v>61</v>
      </c>
      <c r="L318" s="26"/>
      <c r="M318" s="13"/>
    </row>
    <row r="319" spans="2:13" ht="17.850000000000001" customHeight="1" outlineLevel="1">
      <c r="B319" s="44">
        <v>44640</v>
      </c>
      <c r="C319" s="68" t="s">
        <v>19</v>
      </c>
      <c r="D319" s="68">
        <v>121</v>
      </c>
      <c r="E319" s="69">
        <v>56</v>
      </c>
      <c r="F319" s="68">
        <v>65</v>
      </c>
      <c r="G319" s="68">
        <v>155</v>
      </c>
      <c r="H319" s="68">
        <v>76</v>
      </c>
      <c r="I319" s="70">
        <v>79</v>
      </c>
      <c r="J319" s="106">
        <f>SUM($D$8,$D$12:$D319)/(_xlfn.DAYS(B319,"10-Jun-2020")+1)</f>
        <v>147.09707241910633</v>
      </c>
      <c r="K319" s="81" t="s">
        <v>61</v>
      </c>
      <c r="L319" s="26"/>
      <c r="M319" s="13"/>
    </row>
    <row r="320" spans="2:13" ht="35.1" customHeight="1" outlineLevel="1">
      <c r="B320" s="44">
        <v>44641</v>
      </c>
      <c r="C320" s="68" t="s">
        <v>28</v>
      </c>
      <c r="D320" s="68">
        <v>238</v>
      </c>
      <c r="E320" s="69">
        <v>188</v>
      </c>
      <c r="F320" s="68">
        <v>50</v>
      </c>
      <c r="G320" s="68">
        <v>447</v>
      </c>
      <c r="H320" s="68">
        <v>389</v>
      </c>
      <c r="I320" s="70">
        <v>57</v>
      </c>
      <c r="J320" s="106">
        <f>SUM($D$8,$D$12:$D320)/(_xlfn.DAYS(B320,"10-Jun-2020")+1)</f>
        <v>147.23692307692309</v>
      </c>
      <c r="K320" s="83" t="s">
        <v>56</v>
      </c>
      <c r="L320" s="26"/>
      <c r="M320" s="13"/>
    </row>
    <row r="321" spans="2:13" ht="17.850000000000001" customHeight="1" outlineLevel="1">
      <c r="B321" s="44">
        <v>44642</v>
      </c>
      <c r="C321" s="68" t="s">
        <v>29</v>
      </c>
      <c r="D321" s="68">
        <v>276</v>
      </c>
      <c r="E321" s="69">
        <v>211</v>
      </c>
      <c r="F321" s="68">
        <v>65</v>
      </c>
      <c r="G321" s="68">
        <v>466</v>
      </c>
      <c r="H321" s="68">
        <v>379</v>
      </c>
      <c r="I321" s="70">
        <v>87</v>
      </c>
      <c r="J321" s="106">
        <f>SUM($D$8,$D$12:$D321)/(_xlfn.DAYS(B321,"10-Jun-2020")+1)</f>
        <v>147.4347158218126</v>
      </c>
      <c r="K321" s="81" t="s">
        <v>61</v>
      </c>
      <c r="L321" s="26"/>
      <c r="M321" s="13"/>
    </row>
    <row r="322" spans="2:13" ht="35.1" customHeight="1" outlineLevel="1">
      <c r="B322" s="44">
        <v>44643</v>
      </c>
      <c r="C322" s="68" t="s">
        <v>15</v>
      </c>
      <c r="D322" s="68">
        <v>316</v>
      </c>
      <c r="E322" s="69">
        <v>232</v>
      </c>
      <c r="F322" s="68">
        <v>84</v>
      </c>
      <c r="G322" s="68">
        <v>547</v>
      </c>
      <c r="H322" s="68">
        <v>440</v>
      </c>
      <c r="I322" s="70">
        <v>107</v>
      </c>
      <c r="J322" s="106">
        <f>SUM($D$8,$D$12:$D322)/(_xlfn.DAYS(B322,"10-Jun-2020")+1)</f>
        <v>147.69325153374234</v>
      </c>
      <c r="K322" s="11" t="s">
        <v>57</v>
      </c>
      <c r="L322" s="26"/>
      <c r="M322" s="13"/>
    </row>
    <row r="323" spans="2:13" ht="17.850000000000001" customHeight="1" outlineLevel="1">
      <c r="B323" s="44">
        <v>44644</v>
      </c>
      <c r="C323" s="68" t="s">
        <v>16</v>
      </c>
      <c r="D323" s="68">
        <v>280</v>
      </c>
      <c r="E323" s="69">
        <v>208</v>
      </c>
      <c r="F323" s="68">
        <v>72</v>
      </c>
      <c r="G323" s="68">
        <v>476</v>
      </c>
      <c r="H323" s="68">
        <v>387</v>
      </c>
      <c r="I323" s="70">
        <v>89</v>
      </c>
      <c r="J323" s="106">
        <f>SUM($D$8,$D$12:$D323)/(_xlfn.DAYS(B323,"10-Jun-2020")+1)</f>
        <v>147.895865237366</v>
      </c>
      <c r="K323" s="85" t="s">
        <v>61</v>
      </c>
      <c r="L323" s="26"/>
      <c r="M323" s="13"/>
    </row>
    <row r="324" spans="2:13" ht="17.850000000000001" customHeight="1" outlineLevel="1">
      <c r="B324" s="44">
        <v>44645</v>
      </c>
      <c r="C324" s="68" t="s">
        <v>26</v>
      </c>
      <c r="D324" s="68">
        <v>233</v>
      </c>
      <c r="E324" s="69">
        <v>173</v>
      </c>
      <c r="F324" s="68">
        <v>60</v>
      </c>
      <c r="G324" s="68">
        <v>452</v>
      </c>
      <c r="H324" s="68">
        <v>372</v>
      </c>
      <c r="I324" s="70">
        <v>80</v>
      </c>
      <c r="J324" s="106">
        <f>SUM($D$8,$D$12:$D324)/(_xlfn.DAYS(B324,"10-Jun-2020")+1)</f>
        <v>148.02599388379204</v>
      </c>
      <c r="K324" s="85" t="s">
        <v>59</v>
      </c>
      <c r="L324" s="26"/>
      <c r="M324" s="13"/>
    </row>
    <row r="325" spans="2:13" ht="17.850000000000001" customHeight="1" outlineLevel="1">
      <c r="B325" s="44">
        <v>44646</v>
      </c>
      <c r="C325" s="68" t="s">
        <v>18</v>
      </c>
      <c r="D325" s="68">
        <v>96</v>
      </c>
      <c r="E325" s="69">
        <v>57</v>
      </c>
      <c r="F325" s="68">
        <v>39</v>
      </c>
      <c r="G325" s="68">
        <v>136</v>
      </c>
      <c r="H325" s="68">
        <v>91</v>
      </c>
      <c r="I325" s="70">
        <v>45</v>
      </c>
      <c r="J325" s="106">
        <f>SUM($D$8,$D$12:$D325)/(_xlfn.DAYS(B325,"10-Jun-2020")+1)</f>
        <v>147.94656488549617</v>
      </c>
      <c r="K325" s="85" t="s">
        <v>59</v>
      </c>
      <c r="L325" s="26"/>
      <c r="M325" s="13"/>
    </row>
    <row r="326" spans="2:13" ht="17.850000000000001" customHeight="1" outlineLevel="1">
      <c r="B326" s="44">
        <v>44647</v>
      </c>
      <c r="C326" s="68" t="s">
        <v>19</v>
      </c>
      <c r="D326" s="68">
        <v>83</v>
      </c>
      <c r="E326" s="69">
        <v>47</v>
      </c>
      <c r="F326" s="68">
        <v>36</v>
      </c>
      <c r="G326" s="68">
        <v>118</v>
      </c>
      <c r="H326" s="68">
        <v>73</v>
      </c>
      <c r="I326" s="70">
        <v>45</v>
      </c>
      <c r="J326" s="106">
        <f>SUM($D$8,$D$12:$D326)/(_xlfn.DAYS(B326,"10-Jun-2020")+1)</f>
        <v>147.84756097560975</v>
      </c>
      <c r="K326" s="85" t="s">
        <v>59</v>
      </c>
      <c r="L326" s="26"/>
      <c r="M326" s="13"/>
    </row>
    <row r="327" spans="2:13" ht="17.850000000000001" customHeight="1" outlineLevel="1">
      <c r="B327" s="44">
        <v>44648</v>
      </c>
      <c r="C327" s="68" t="s">
        <v>28</v>
      </c>
      <c r="D327" s="68">
        <v>226</v>
      </c>
      <c r="E327" s="69">
        <v>183</v>
      </c>
      <c r="F327" s="68">
        <v>43</v>
      </c>
      <c r="G327" s="68">
        <v>435</v>
      </c>
      <c r="H327" s="68">
        <v>377</v>
      </c>
      <c r="I327" s="70">
        <v>58</v>
      </c>
      <c r="J327" s="106">
        <f>SUM($D$8,$D$12:$D327)/(_xlfn.DAYS(B327,"10-Jun-2020")+1)</f>
        <v>147.96651445966515</v>
      </c>
      <c r="K327" s="50" t="s">
        <v>64</v>
      </c>
      <c r="L327" s="26"/>
      <c r="M327" s="13"/>
    </row>
    <row r="328" spans="2:13" ht="69.599999999999994" customHeight="1" outlineLevel="1">
      <c r="B328" s="44">
        <v>44649</v>
      </c>
      <c r="C328" s="68" t="s">
        <v>29</v>
      </c>
      <c r="D328" s="68">
        <v>233</v>
      </c>
      <c r="E328" s="69">
        <v>179</v>
      </c>
      <c r="F328" s="68">
        <v>54</v>
      </c>
      <c r="G328" s="68">
        <v>427</v>
      </c>
      <c r="H328" s="68">
        <v>341</v>
      </c>
      <c r="I328" s="70">
        <v>86</v>
      </c>
      <c r="J328" s="106">
        <f>SUM($D$8,$D$12:$D328)/(_xlfn.DAYS(B328,"10-Jun-2020")+1)</f>
        <v>148.09574468085106</v>
      </c>
      <c r="K328" s="11" t="s">
        <v>65</v>
      </c>
      <c r="L328" s="26"/>
      <c r="M328" s="13"/>
    </row>
    <row r="329" spans="2:13" ht="35.1" customHeight="1" outlineLevel="1">
      <c r="B329" s="44">
        <v>44650</v>
      </c>
      <c r="C329" s="68" t="s">
        <v>15</v>
      </c>
      <c r="D329" s="68">
        <v>273</v>
      </c>
      <c r="E329" s="69">
        <v>204</v>
      </c>
      <c r="F329" s="68">
        <v>69</v>
      </c>
      <c r="G329" s="68">
        <v>448</v>
      </c>
      <c r="H329" s="68">
        <v>358</v>
      </c>
      <c r="I329" s="70">
        <v>90</v>
      </c>
      <c r="J329" s="106">
        <f>SUM($D$8,$D$12:$D329)/(_xlfn.DAYS(B329,"10-Jun-2020")+1)</f>
        <v>148.28528072837634</v>
      </c>
      <c r="K329" s="11" t="s">
        <v>66</v>
      </c>
      <c r="L329" s="26"/>
      <c r="M329" s="13"/>
    </row>
    <row r="330" spans="2:13" ht="35.1" customHeight="1" outlineLevel="1">
      <c r="B330" s="44">
        <v>44651</v>
      </c>
      <c r="C330" s="68" t="s">
        <v>16</v>
      </c>
      <c r="D330" s="68">
        <v>286</v>
      </c>
      <c r="E330" s="69">
        <v>213</v>
      </c>
      <c r="F330" s="68">
        <v>73</v>
      </c>
      <c r="G330" s="68">
        <v>476</v>
      </c>
      <c r="H330" s="68">
        <v>376</v>
      </c>
      <c r="I330" s="70">
        <v>100</v>
      </c>
      <c r="J330" s="106">
        <f>SUM($D$8,$D$12:$D330)/(_xlfn.DAYS(B330,"10-Jun-2020")+1)</f>
        <v>148.4939393939394</v>
      </c>
      <c r="K330" s="11" t="s">
        <v>67</v>
      </c>
      <c r="L330" s="26"/>
      <c r="M330" s="13"/>
    </row>
    <row r="331" spans="2:13" ht="35.1" customHeight="1" outlineLevel="1">
      <c r="B331" s="44">
        <v>44652</v>
      </c>
      <c r="C331" s="68" t="s">
        <v>26</v>
      </c>
      <c r="D331" s="68">
        <v>302</v>
      </c>
      <c r="E331" s="69">
        <v>188</v>
      </c>
      <c r="F331" s="68">
        <v>114</v>
      </c>
      <c r="G331" s="68">
        <v>477</v>
      </c>
      <c r="H331" s="68">
        <v>349</v>
      </c>
      <c r="I331" s="70">
        <v>128</v>
      </c>
      <c r="J331" s="106">
        <f>SUM($D$8,$D$12:$D331)/(_xlfn.DAYS(B331,"10-Jun-2020")+1)</f>
        <v>148.72617246596067</v>
      </c>
      <c r="K331" s="11" t="s">
        <v>68</v>
      </c>
      <c r="L331" s="26"/>
      <c r="M331" s="13"/>
    </row>
    <row r="332" spans="2:13" ht="17.850000000000001" customHeight="1" outlineLevel="1">
      <c r="B332" s="44">
        <v>44653</v>
      </c>
      <c r="C332" s="68" t="s">
        <v>18</v>
      </c>
      <c r="D332" s="68">
        <v>97</v>
      </c>
      <c r="E332" s="69">
        <v>54</v>
      </c>
      <c r="F332" s="68">
        <v>43</v>
      </c>
      <c r="G332" s="68">
        <v>196</v>
      </c>
      <c r="H332" s="68">
        <v>143</v>
      </c>
      <c r="I332" s="70">
        <v>53</v>
      </c>
      <c r="J332" s="106">
        <f>SUM($D$8,$D$12:$D332)/(_xlfn.DAYS(B332,"10-Jun-2020")+1)</f>
        <v>148.64803625377644</v>
      </c>
      <c r="K332" s="85" t="s">
        <v>61</v>
      </c>
      <c r="L332" s="26"/>
      <c r="M332" s="13"/>
    </row>
    <row r="333" spans="2:13" ht="17.850000000000001" customHeight="1" outlineLevel="1">
      <c r="B333" s="44">
        <v>44654</v>
      </c>
      <c r="C333" s="68" t="s">
        <v>19</v>
      </c>
      <c r="D333" s="68">
        <v>86</v>
      </c>
      <c r="E333" s="69">
        <v>45</v>
      </c>
      <c r="F333" s="68">
        <v>41</v>
      </c>
      <c r="G333" s="68">
        <v>109</v>
      </c>
      <c r="H333" s="68">
        <v>62</v>
      </c>
      <c r="I333" s="70">
        <v>47</v>
      </c>
      <c r="J333" s="106">
        <f>SUM($D$8,$D$12:$D333)/(_xlfn.DAYS(B333,"10-Jun-2020")+1)</f>
        <v>148.55354449472097</v>
      </c>
      <c r="K333" s="85" t="s">
        <v>70</v>
      </c>
      <c r="L333" s="26"/>
      <c r="M333" s="13"/>
    </row>
    <row r="334" spans="2:13" ht="35.1" customHeight="1" outlineLevel="1">
      <c r="B334" s="44">
        <v>44655</v>
      </c>
      <c r="C334" s="68" t="s">
        <v>28</v>
      </c>
      <c r="D334" s="68">
        <v>241</v>
      </c>
      <c r="E334" s="69">
        <v>181</v>
      </c>
      <c r="F334" s="68">
        <v>60</v>
      </c>
      <c r="G334" s="68">
        <v>455</v>
      </c>
      <c r="H334" s="68">
        <v>379</v>
      </c>
      <c r="I334" s="70">
        <v>75</v>
      </c>
      <c r="J334" s="106">
        <f>SUM($D$8,$D$12:$D334)/(_xlfn.DAYS(B334,"10-Jun-2020")+1)</f>
        <v>148.69277108433735</v>
      </c>
      <c r="K334" s="11" t="s">
        <v>71</v>
      </c>
      <c r="L334" s="26"/>
      <c r="M334" s="13"/>
    </row>
    <row r="335" spans="2:13" ht="17.850000000000001" customHeight="1" outlineLevel="1">
      <c r="B335" s="37">
        <v>44656</v>
      </c>
      <c r="C335" s="72" t="s">
        <v>29</v>
      </c>
      <c r="D335" s="72">
        <v>255</v>
      </c>
      <c r="E335" s="73">
        <v>197</v>
      </c>
      <c r="F335" s="72">
        <v>58</v>
      </c>
      <c r="G335" s="72">
        <v>417</v>
      </c>
      <c r="H335" s="72">
        <v>347</v>
      </c>
      <c r="I335" s="74">
        <v>70</v>
      </c>
      <c r="J335" s="106">
        <f>SUM($D$8,$D$12:$D335)/(_xlfn.DAYS(B335,"10-Jun-2020")+1)</f>
        <v>148.85263157894738</v>
      </c>
      <c r="K335" s="43" t="s">
        <v>72</v>
      </c>
      <c r="L335" s="26"/>
      <c r="M335" s="13"/>
    </row>
    <row r="336" spans="2:13" ht="17.850000000000001" customHeight="1" outlineLevel="1">
      <c r="B336" s="44">
        <v>44657</v>
      </c>
      <c r="C336" s="68" t="s">
        <v>15</v>
      </c>
      <c r="D336" s="68">
        <v>314</v>
      </c>
      <c r="E336" s="69">
        <v>210</v>
      </c>
      <c r="F336" s="68">
        <v>104</v>
      </c>
      <c r="G336" s="68">
        <v>517</v>
      </c>
      <c r="H336" s="68">
        <v>389</v>
      </c>
      <c r="I336" s="70">
        <v>128</v>
      </c>
      <c r="J336" s="106">
        <f>SUM($D$8,$D$12:$D336)/(_xlfn.DAYS(B336,"10-Jun-2020")+1)</f>
        <v>149.10060060060061</v>
      </c>
      <c r="K336" s="85" t="s">
        <v>61</v>
      </c>
      <c r="L336" s="26"/>
      <c r="M336" s="13"/>
    </row>
    <row r="337" spans="2:13" ht="17.850000000000001" customHeight="1" outlineLevel="1">
      <c r="B337" s="44">
        <v>44658</v>
      </c>
      <c r="C337" s="68" t="s">
        <v>16</v>
      </c>
      <c r="D337" s="68">
        <v>230</v>
      </c>
      <c r="E337" s="69">
        <v>144</v>
      </c>
      <c r="F337" s="68">
        <v>86</v>
      </c>
      <c r="G337" s="68">
        <v>342</v>
      </c>
      <c r="H337" s="68">
        <v>231</v>
      </c>
      <c r="I337" s="70">
        <v>111</v>
      </c>
      <c r="J337" s="106">
        <f>SUM($D$8,$D$12:$D337)/(_xlfn.DAYS(B337,"10-Jun-2020")+1)</f>
        <v>149.22188905547227</v>
      </c>
      <c r="K337" s="85" t="s">
        <v>61</v>
      </c>
      <c r="L337" s="26"/>
      <c r="M337" s="13"/>
    </row>
    <row r="338" spans="2:13" ht="35.1" customHeight="1" outlineLevel="1">
      <c r="B338" s="44">
        <v>44659</v>
      </c>
      <c r="C338" s="68" t="s">
        <v>26</v>
      </c>
      <c r="D338" s="68">
        <v>269</v>
      </c>
      <c r="E338" s="69">
        <v>166</v>
      </c>
      <c r="F338" s="68">
        <v>103</v>
      </c>
      <c r="G338" s="68">
        <v>435</v>
      </c>
      <c r="H338" s="68">
        <v>323</v>
      </c>
      <c r="I338" s="70">
        <v>111</v>
      </c>
      <c r="J338" s="106">
        <f>SUM($D$8,$D$12:$D338)/(_xlfn.DAYS(B338,"10-Jun-2020")+1)</f>
        <v>149.40119760479041</v>
      </c>
      <c r="K338" s="11" t="s">
        <v>75</v>
      </c>
      <c r="L338" s="26"/>
      <c r="M338" s="13"/>
    </row>
    <row r="339" spans="2:13" ht="17.850000000000001" customHeight="1" outlineLevel="1">
      <c r="B339" s="44">
        <v>44660</v>
      </c>
      <c r="C339" s="68" t="s">
        <v>18</v>
      </c>
      <c r="D339" s="68">
        <v>141</v>
      </c>
      <c r="E339" s="69">
        <v>49</v>
      </c>
      <c r="F339" s="68">
        <v>92</v>
      </c>
      <c r="G339" s="68">
        <v>172</v>
      </c>
      <c r="H339" s="68">
        <v>77</v>
      </c>
      <c r="I339" s="70">
        <v>95</v>
      </c>
      <c r="J339" s="106">
        <f>SUM($D$8,$D$12:$D339)/(_xlfn.DAYS(B339,"10-Jun-2020")+1)</f>
        <v>149.38863976083707</v>
      </c>
      <c r="K339" s="85" t="s">
        <v>76</v>
      </c>
      <c r="L339" s="26"/>
      <c r="M339" s="13"/>
    </row>
    <row r="340" spans="2:13" ht="17.850000000000001" customHeight="1" outlineLevel="1">
      <c r="B340" s="44">
        <v>44661</v>
      </c>
      <c r="C340" s="68" t="s">
        <v>19</v>
      </c>
      <c r="D340" s="68">
        <v>117</v>
      </c>
      <c r="E340" s="69">
        <v>39</v>
      </c>
      <c r="F340" s="68">
        <v>78</v>
      </c>
      <c r="G340" s="68">
        <v>131</v>
      </c>
      <c r="H340" s="68">
        <v>46</v>
      </c>
      <c r="I340" s="70">
        <v>85</v>
      </c>
      <c r="J340" s="106">
        <f>SUM($D$8,$D$12:$D340)/(_xlfn.DAYS(B340,"10-Jun-2020")+1)</f>
        <v>149.34029850746268</v>
      </c>
      <c r="K340" s="85" t="s">
        <v>77</v>
      </c>
      <c r="L340" s="26"/>
      <c r="M340" s="13"/>
    </row>
    <row r="341" spans="2:13" ht="35.1" customHeight="1" outlineLevel="1">
      <c r="B341" s="44">
        <v>44662</v>
      </c>
      <c r="C341" s="68" t="s">
        <v>28</v>
      </c>
      <c r="D341" s="68">
        <v>245</v>
      </c>
      <c r="E341" s="69">
        <v>169</v>
      </c>
      <c r="F341" s="68">
        <v>76</v>
      </c>
      <c r="G341" s="68">
        <v>394</v>
      </c>
      <c r="H341" s="68">
        <v>307</v>
      </c>
      <c r="I341" s="70">
        <v>86</v>
      </c>
      <c r="J341" s="106">
        <f>SUM($D$8,$D$12:$D341)/(_xlfn.DAYS(B341,"10-Jun-2020")+1)</f>
        <v>149.48286140089419</v>
      </c>
      <c r="K341" s="11" t="s">
        <v>78</v>
      </c>
      <c r="L341" s="26"/>
      <c r="M341" s="13"/>
    </row>
    <row r="342" spans="2:13" ht="35.1" customHeight="1" outlineLevel="1">
      <c r="B342" s="44">
        <v>44663</v>
      </c>
      <c r="C342" s="68" t="s">
        <v>29</v>
      </c>
      <c r="D342" s="68">
        <v>294</v>
      </c>
      <c r="E342" s="69">
        <v>209</v>
      </c>
      <c r="F342" s="68">
        <v>85</v>
      </c>
      <c r="G342" s="68">
        <v>550</v>
      </c>
      <c r="H342" s="68">
        <v>448</v>
      </c>
      <c r="I342" s="70">
        <v>102</v>
      </c>
      <c r="J342" s="106">
        <f>SUM($D$8,$D$12:$D342)/(_xlfn.DAYS(B342,"10-Jun-2020")+1)</f>
        <v>149.69791666666666</v>
      </c>
      <c r="K342" s="11" t="s">
        <v>79</v>
      </c>
      <c r="L342" s="26"/>
      <c r="M342" s="13"/>
    </row>
    <row r="343" spans="2:13" ht="35.1" customHeight="1" outlineLevel="1">
      <c r="B343" s="44">
        <v>44664</v>
      </c>
      <c r="C343" s="68" t="s">
        <v>15</v>
      </c>
      <c r="D343" s="68">
        <v>240</v>
      </c>
      <c r="E343" s="69">
        <v>176</v>
      </c>
      <c r="F343" s="68">
        <v>64</v>
      </c>
      <c r="G343" s="68">
        <v>468</v>
      </c>
      <c r="H343" s="68">
        <v>379</v>
      </c>
      <c r="I343" s="70">
        <v>89</v>
      </c>
      <c r="J343" s="106">
        <f>SUM($D$8,$D$12:$D343)/(_xlfn.DAYS(B343,"10-Jun-2020")+1)</f>
        <v>149.83209509658246</v>
      </c>
      <c r="K343" s="11" t="s">
        <v>80</v>
      </c>
      <c r="L343" s="26"/>
      <c r="M343" s="13"/>
    </row>
    <row r="344" spans="2:13" ht="17.850000000000001" customHeight="1" outlineLevel="1">
      <c r="B344" s="44">
        <v>44665</v>
      </c>
      <c r="C344" s="68" t="s">
        <v>16</v>
      </c>
      <c r="D344" s="68">
        <v>264</v>
      </c>
      <c r="E344" s="69">
        <v>182</v>
      </c>
      <c r="F344" s="68">
        <v>82</v>
      </c>
      <c r="G344" s="68">
        <v>452</v>
      </c>
      <c r="H344" s="68">
        <v>340</v>
      </c>
      <c r="I344" s="70">
        <v>112</v>
      </c>
      <c r="J344" s="106">
        <f>SUM($D$8,$D$12:$D344)/(_xlfn.DAYS(B344,"10-Jun-2020")+1)</f>
        <v>150.00148367952522</v>
      </c>
      <c r="K344" s="11" t="s">
        <v>81</v>
      </c>
      <c r="L344" s="26"/>
      <c r="M344" s="13"/>
    </row>
    <row r="345" spans="2:13" ht="35.1" customHeight="1" outlineLevel="1">
      <c r="B345" s="44">
        <v>44666</v>
      </c>
      <c r="C345" s="68" t="s">
        <v>26</v>
      </c>
      <c r="D345" s="68">
        <v>274</v>
      </c>
      <c r="E345" s="69">
        <v>187</v>
      </c>
      <c r="F345" s="68">
        <v>87</v>
      </c>
      <c r="G345" s="68">
        <v>528</v>
      </c>
      <c r="H345" s="68">
        <v>424</v>
      </c>
      <c r="I345" s="70">
        <v>104</v>
      </c>
      <c r="J345" s="106">
        <f>SUM($D$8,$D$12:$D345)/(_xlfn.DAYS(B345,"10-Jun-2020")+1)</f>
        <v>150.18518518518519</v>
      </c>
      <c r="K345" s="11" t="s">
        <v>84</v>
      </c>
      <c r="L345" s="26"/>
      <c r="M345" s="13"/>
    </row>
    <row r="346" spans="2:13" ht="17.850000000000001" customHeight="1" outlineLevel="1">
      <c r="B346" s="44">
        <v>44667</v>
      </c>
      <c r="C346" s="68" t="s">
        <v>18</v>
      </c>
      <c r="D346" s="68">
        <v>137</v>
      </c>
      <c r="E346" s="69">
        <v>44</v>
      </c>
      <c r="F346" s="68">
        <v>93</v>
      </c>
      <c r="G346" s="68">
        <v>187</v>
      </c>
      <c r="H346" s="68">
        <v>73</v>
      </c>
      <c r="I346" s="70">
        <v>114</v>
      </c>
      <c r="J346" s="106">
        <f>SUM($D$8,$D$12:$D346)/(_xlfn.DAYS(B346,"10-Jun-2020")+1)</f>
        <v>150.16568047337279</v>
      </c>
      <c r="K346" s="85" t="s">
        <v>61</v>
      </c>
      <c r="L346" s="26"/>
      <c r="M346" s="13"/>
    </row>
    <row r="347" spans="2:13" ht="17.850000000000001" customHeight="1" outlineLevel="1">
      <c r="B347" s="44">
        <v>44668</v>
      </c>
      <c r="C347" s="68" t="s">
        <v>19</v>
      </c>
      <c r="D347" s="68">
        <v>91</v>
      </c>
      <c r="E347" s="69">
        <v>38</v>
      </c>
      <c r="F347" s="68">
        <v>53</v>
      </c>
      <c r="G347" s="68">
        <v>127</v>
      </c>
      <c r="H347" s="68">
        <v>65</v>
      </c>
      <c r="I347" s="70">
        <v>62</v>
      </c>
      <c r="J347" s="106">
        <f>SUM($D$8,$D$12:$D347)/(_xlfn.DAYS(B347,"10-Jun-2020")+1)</f>
        <v>150.07828655834564</v>
      </c>
      <c r="K347" s="85" t="s">
        <v>61</v>
      </c>
      <c r="L347" s="26"/>
      <c r="M347" s="13"/>
    </row>
    <row r="348" spans="2:13" ht="35.1" customHeight="1" outlineLevel="1">
      <c r="B348" s="44">
        <v>44669</v>
      </c>
      <c r="C348" s="68" t="s">
        <v>28</v>
      </c>
      <c r="D348" s="68">
        <v>226</v>
      </c>
      <c r="E348" s="69">
        <v>72</v>
      </c>
      <c r="F348" s="68">
        <v>154</v>
      </c>
      <c r="G348" s="68">
        <v>388</v>
      </c>
      <c r="H348" s="68">
        <v>287</v>
      </c>
      <c r="I348" s="70">
        <v>101</v>
      </c>
      <c r="J348" s="106">
        <f>SUM($D$8,$D$12:$D348)/(_xlfn.DAYS(B348,"10-Jun-2020")+1)</f>
        <v>150.19026548672565</v>
      </c>
      <c r="K348" s="86" t="s">
        <v>85</v>
      </c>
      <c r="L348" s="26"/>
      <c r="M348" s="13"/>
    </row>
    <row r="349" spans="2:13" ht="35.1" customHeight="1" outlineLevel="1">
      <c r="B349" s="44">
        <v>44670</v>
      </c>
      <c r="C349" s="68" t="s">
        <v>29</v>
      </c>
      <c r="D349" s="68">
        <v>271</v>
      </c>
      <c r="E349" s="69">
        <v>220</v>
      </c>
      <c r="F349" s="68">
        <v>51</v>
      </c>
      <c r="G349" s="68">
        <v>529</v>
      </c>
      <c r="H349" s="68">
        <v>463</v>
      </c>
      <c r="I349" s="70">
        <v>65</v>
      </c>
      <c r="J349" s="106">
        <f>SUM($D$8,$D$12:$D349)/(_xlfn.DAYS(B349,"10-Jun-2020")+1)</f>
        <v>150.3681885125184</v>
      </c>
      <c r="K349" s="86" t="s">
        <v>86</v>
      </c>
      <c r="L349" s="26"/>
      <c r="M349" s="13"/>
    </row>
    <row r="350" spans="2:13" ht="17.850000000000001" customHeight="1" outlineLevel="1">
      <c r="B350" s="44">
        <v>44671</v>
      </c>
      <c r="C350" s="68" t="s">
        <v>15</v>
      </c>
      <c r="D350" s="68">
        <v>205</v>
      </c>
      <c r="E350" s="69">
        <v>172</v>
      </c>
      <c r="F350" s="68">
        <v>33</v>
      </c>
      <c r="G350" s="68">
        <v>380</v>
      </c>
      <c r="H350" s="68">
        <v>335</v>
      </c>
      <c r="I350" s="70">
        <v>45</v>
      </c>
      <c r="J350" s="106">
        <f>SUM($D$8,$D$12:$D350)/(_xlfn.DAYS(B350,"10-Jun-2020")+1)</f>
        <v>150.4485294117647</v>
      </c>
      <c r="K350" s="87" t="s">
        <v>87</v>
      </c>
      <c r="L350" s="26"/>
      <c r="M350" s="13"/>
    </row>
    <row r="351" spans="2:13" ht="35.1" customHeight="1" outlineLevel="1">
      <c r="B351" s="44">
        <v>44672</v>
      </c>
      <c r="C351" s="68" t="s">
        <v>16</v>
      </c>
      <c r="D351" s="68">
        <v>246</v>
      </c>
      <c r="E351" s="69">
        <v>205</v>
      </c>
      <c r="F351" s="68">
        <v>41</v>
      </c>
      <c r="G351" s="68">
        <v>421</v>
      </c>
      <c r="H351" s="68">
        <v>366</v>
      </c>
      <c r="I351" s="70">
        <v>55</v>
      </c>
      <c r="J351" s="106">
        <f>SUM($D$8,$D$12:$D351)/(_xlfn.DAYS(B351,"10-Jun-2020")+1)</f>
        <v>150.58883994126285</v>
      </c>
      <c r="K351" s="86" t="s">
        <v>88</v>
      </c>
      <c r="L351" s="26"/>
      <c r="M351" s="13"/>
    </row>
    <row r="352" spans="2:13" ht="87" customHeight="1" outlineLevel="1">
      <c r="B352" s="44">
        <v>44673</v>
      </c>
      <c r="C352" s="68" t="s">
        <v>26</v>
      </c>
      <c r="D352" s="68">
        <v>246</v>
      </c>
      <c r="E352" s="69">
        <v>194</v>
      </c>
      <c r="F352" s="68">
        <v>52</v>
      </c>
      <c r="G352" s="68">
        <v>450</v>
      </c>
      <c r="H352" s="68">
        <v>380</v>
      </c>
      <c r="I352" s="70">
        <v>70</v>
      </c>
      <c r="J352" s="106">
        <f>SUM($D$8,$D$12:$D352)/(_xlfn.DAYS(B352,"10-Jun-2020")+1)</f>
        <v>150.72873900293254</v>
      </c>
      <c r="K352" s="88" t="s">
        <v>90</v>
      </c>
      <c r="L352" s="26"/>
      <c r="M352" s="13"/>
    </row>
    <row r="353" spans="2:13" ht="17.850000000000001" customHeight="1" outlineLevel="1">
      <c r="B353" s="44">
        <v>44674</v>
      </c>
      <c r="C353" s="68" t="s">
        <v>18</v>
      </c>
      <c r="D353" s="68">
        <v>118</v>
      </c>
      <c r="E353" s="69">
        <v>67</v>
      </c>
      <c r="F353" s="68">
        <v>51</v>
      </c>
      <c r="G353" s="68">
        <v>200</v>
      </c>
      <c r="H353" s="68">
        <v>105</v>
      </c>
      <c r="I353" s="70">
        <v>95</v>
      </c>
      <c r="J353" s="106">
        <f>SUM($D$8,$D$12:$D353)/(_xlfn.DAYS(B353,"10-Jun-2020")+1)</f>
        <v>150.68081991215226</v>
      </c>
      <c r="K353" s="87" t="s">
        <v>87</v>
      </c>
      <c r="L353" s="26"/>
      <c r="M353" s="13"/>
    </row>
    <row r="354" spans="2:13" ht="35.1" customHeight="1" outlineLevel="1">
      <c r="B354" s="44">
        <v>44675</v>
      </c>
      <c r="C354" s="68" t="s">
        <v>19</v>
      </c>
      <c r="D354" s="68">
        <v>125</v>
      </c>
      <c r="E354" s="69">
        <v>54</v>
      </c>
      <c r="F354" s="68">
        <v>71</v>
      </c>
      <c r="G354" s="68">
        <v>254</v>
      </c>
      <c r="H354" s="68">
        <v>153</v>
      </c>
      <c r="I354" s="70">
        <v>101</v>
      </c>
      <c r="J354" s="106">
        <f>SUM($D$8,$D$12:$D354)/(_xlfn.DAYS(B354,"10-Jun-2020")+1)</f>
        <v>150.64327485380116</v>
      </c>
      <c r="K354" s="86" t="s">
        <v>89</v>
      </c>
      <c r="L354" s="26"/>
      <c r="M354" s="13"/>
    </row>
    <row r="355" spans="2:13" ht="17.850000000000001" customHeight="1" outlineLevel="1">
      <c r="B355" s="44">
        <v>44676</v>
      </c>
      <c r="C355" s="68" t="s">
        <v>28</v>
      </c>
      <c r="D355" s="68">
        <v>300</v>
      </c>
      <c r="E355" s="69">
        <v>219</v>
      </c>
      <c r="F355" s="68">
        <f>D355-E355</f>
        <v>81</v>
      </c>
      <c r="G355" s="68">
        <v>540</v>
      </c>
      <c r="H355" s="68">
        <v>437</v>
      </c>
      <c r="I355" s="70">
        <f>G355-H355</f>
        <v>103</v>
      </c>
      <c r="J355" s="106">
        <f>SUM($D$8,$D$12:$D355)/(_xlfn.DAYS(B355,"10-Jun-2020")+1)</f>
        <v>150.86131386861314</v>
      </c>
      <c r="K355" s="87" t="s">
        <v>61</v>
      </c>
      <c r="L355" s="26"/>
      <c r="M355" s="13"/>
    </row>
    <row r="356" spans="2:13" ht="17.850000000000001" customHeight="1" outlineLevel="1">
      <c r="B356" s="44">
        <v>44677</v>
      </c>
      <c r="C356" s="68" t="s">
        <v>29</v>
      </c>
      <c r="D356" s="68">
        <v>238</v>
      </c>
      <c r="E356" s="69">
        <v>164</v>
      </c>
      <c r="F356" s="68">
        <f>D356-E356</f>
        <v>74</v>
      </c>
      <c r="G356" s="68">
        <v>321</v>
      </c>
      <c r="H356" s="68">
        <v>240</v>
      </c>
      <c r="I356" s="70">
        <f>G356-H356</f>
        <v>81</v>
      </c>
      <c r="J356" s="106">
        <f>SUM($D$8,$D$12:$D356)/(_xlfn.DAYS(B356,"10-Jun-2020")+1)</f>
        <v>150.98833819241983</v>
      </c>
      <c r="K356" s="87" t="s">
        <v>59</v>
      </c>
      <c r="L356" s="26"/>
      <c r="M356" s="13"/>
    </row>
    <row r="357" spans="2:13" ht="35.1" customHeight="1" outlineLevel="1">
      <c r="B357" s="44">
        <v>44678</v>
      </c>
      <c r="C357" s="68" t="s">
        <v>15</v>
      </c>
      <c r="D357" s="68">
        <v>240</v>
      </c>
      <c r="E357" s="69">
        <v>190</v>
      </c>
      <c r="F357" s="68">
        <f>D357-E357</f>
        <v>50</v>
      </c>
      <c r="G357" s="68">
        <v>423</v>
      </c>
      <c r="H357" s="68">
        <v>356</v>
      </c>
      <c r="I357" s="70">
        <f>G357-H357</f>
        <v>67</v>
      </c>
      <c r="J357" s="106">
        <f>SUM($D$8,$D$12:$D357)/(_xlfn.DAYS(B357,"10-Jun-2020")+1)</f>
        <v>151.11790393013101</v>
      </c>
      <c r="K357" s="86" t="s">
        <v>92</v>
      </c>
      <c r="L357" s="26"/>
      <c r="M357" s="13"/>
    </row>
    <row r="358" spans="2:13" ht="35.1" customHeight="1" outlineLevel="1">
      <c r="B358" s="44">
        <v>44679</v>
      </c>
      <c r="C358" s="68" t="s">
        <v>16</v>
      </c>
      <c r="D358" s="68">
        <v>245</v>
      </c>
      <c r="E358" s="69">
        <v>195</v>
      </c>
      <c r="F358" s="68">
        <f>D358-E358</f>
        <v>50</v>
      </c>
      <c r="G358" s="68">
        <v>438</v>
      </c>
      <c r="H358" s="68">
        <v>372</v>
      </c>
      <c r="I358" s="70">
        <f>G358-H358</f>
        <v>66</v>
      </c>
      <c r="J358" s="106">
        <f>SUM($D$8,$D$12:$D358)/(_xlfn.DAYS(B358,"10-Jun-2020")+1)</f>
        <v>151.25436046511629</v>
      </c>
      <c r="K358" s="86" t="s">
        <v>93</v>
      </c>
      <c r="L358" s="26"/>
      <c r="M358" s="13"/>
    </row>
    <row r="359" spans="2:13" ht="35.1" customHeight="1" outlineLevel="1">
      <c r="B359" s="44">
        <v>44680</v>
      </c>
      <c r="C359" s="68" t="s">
        <v>26</v>
      </c>
      <c r="D359" s="68">
        <v>269</v>
      </c>
      <c r="E359" s="69">
        <v>188</v>
      </c>
      <c r="F359" s="68">
        <f>D359-E359</f>
        <v>81</v>
      </c>
      <c r="G359" s="68">
        <v>540</v>
      </c>
      <c r="H359" s="68">
        <v>443</v>
      </c>
      <c r="I359" s="70">
        <f t="shared" ref="I359:I422" si="7">G359-H359</f>
        <v>97</v>
      </c>
      <c r="J359" s="106">
        <f>SUM($D$8,$D$12:$D359)/(_xlfn.DAYS(B359,"10-Jun-2020")+1)</f>
        <v>151.42525399129173</v>
      </c>
      <c r="K359" s="86" t="s">
        <v>94</v>
      </c>
      <c r="L359" s="26"/>
      <c r="M359" s="13"/>
    </row>
    <row r="360" spans="2:13" ht="17.850000000000001" customHeight="1" outlineLevel="1">
      <c r="B360" s="44">
        <v>44681</v>
      </c>
      <c r="C360" s="68" t="s">
        <v>18</v>
      </c>
      <c r="D360" s="68">
        <v>102</v>
      </c>
      <c r="E360" s="69">
        <v>55</v>
      </c>
      <c r="F360" s="68">
        <f t="shared" ref="F360:F423" si="8">D360-E360</f>
        <v>47</v>
      </c>
      <c r="G360" s="68">
        <v>163</v>
      </c>
      <c r="H360" s="68">
        <v>96</v>
      </c>
      <c r="I360" s="70">
        <f t="shared" si="7"/>
        <v>67</v>
      </c>
      <c r="J360" s="106">
        <f>SUM($D$8,$D$12:$D360)/(_xlfn.DAYS(B360,"10-Jun-2020")+1)</f>
        <v>151.35362318840581</v>
      </c>
      <c r="K360" s="87" t="s">
        <v>95</v>
      </c>
      <c r="L360" s="26"/>
      <c r="M360" s="13"/>
    </row>
    <row r="361" spans="2:13" ht="17.850000000000001" customHeight="1" outlineLevel="1">
      <c r="B361" s="44">
        <v>44682</v>
      </c>
      <c r="C361" s="68" t="s">
        <v>19</v>
      </c>
      <c r="D361" s="68">
        <v>80</v>
      </c>
      <c r="E361" s="69">
        <v>48</v>
      </c>
      <c r="F361" s="68">
        <f t="shared" si="8"/>
        <v>32</v>
      </c>
      <c r="G361" s="68">
        <v>126</v>
      </c>
      <c r="H361" s="68">
        <v>91</v>
      </c>
      <c r="I361" s="70">
        <f t="shared" si="7"/>
        <v>35</v>
      </c>
      <c r="J361" s="106">
        <f>SUM($D$8,$D$12:$D361)/(_xlfn.DAYS(B361,"10-Jun-2020")+1)</f>
        <v>151.25036179450072</v>
      </c>
      <c r="K361" s="87" t="s">
        <v>96</v>
      </c>
      <c r="L361" s="26"/>
      <c r="M361" s="13"/>
    </row>
    <row r="362" spans="2:13" ht="17.850000000000001" customHeight="1" outlineLevel="1">
      <c r="B362" s="44">
        <v>44683</v>
      </c>
      <c r="C362" s="68" t="s">
        <v>28</v>
      </c>
      <c r="D362" s="68">
        <v>234</v>
      </c>
      <c r="E362" s="69">
        <v>186</v>
      </c>
      <c r="F362" s="68">
        <f t="shared" si="8"/>
        <v>48</v>
      </c>
      <c r="G362" s="68">
        <v>426</v>
      </c>
      <c r="H362" s="68">
        <v>359</v>
      </c>
      <c r="I362" s="70">
        <f t="shared" si="7"/>
        <v>67</v>
      </c>
      <c r="J362" s="106">
        <f>SUM($D$8,$D$12:$D362)/(_xlfn.DAYS(B362,"10-Jun-2020")+1)</f>
        <v>151.36994219653178</v>
      </c>
      <c r="K362" s="87" t="s">
        <v>59</v>
      </c>
      <c r="L362" s="26"/>
      <c r="M362" s="13"/>
    </row>
    <row r="363" spans="2:13" ht="17.850000000000001" customHeight="1" outlineLevel="1">
      <c r="B363" s="44">
        <v>44684</v>
      </c>
      <c r="C363" s="68" t="s">
        <v>29</v>
      </c>
      <c r="D363" s="68">
        <v>186</v>
      </c>
      <c r="E363" s="69">
        <v>147</v>
      </c>
      <c r="F363" s="68">
        <f t="shared" si="8"/>
        <v>39</v>
      </c>
      <c r="G363" s="68">
        <v>305</v>
      </c>
      <c r="H363" s="68">
        <v>251</v>
      </c>
      <c r="I363" s="70">
        <f t="shared" si="7"/>
        <v>54</v>
      </c>
      <c r="J363" s="106">
        <f>SUM($D$8,$D$12:$D363)/(_xlfn.DAYS(B363,"10-Jun-2020")+1)</f>
        <v>151.41991341991343</v>
      </c>
      <c r="K363" s="86" t="s">
        <v>100</v>
      </c>
      <c r="L363" s="26"/>
      <c r="M363" s="13"/>
    </row>
    <row r="364" spans="2:13" ht="35.1" customHeight="1" outlineLevel="1">
      <c r="B364" s="44">
        <v>44685</v>
      </c>
      <c r="C364" s="68" t="s">
        <v>15</v>
      </c>
      <c r="D364" s="68">
        <v>240</v>
      </c>
      <c r="E364" s="69">
        <v>186</v>
      </c>
      <c r="F364" s="68">
        <f t="shared" si="8"/>
        <v>54</v>
      </c>
      <c r="G364" s="68">
        <v>452</v>
      </c>
      <c r="H364" s="68">
        <v>377</v>
      </c>
      <c r="I364" s="70">
        <f t="shared" si="7"/>
        <v>75</v>
      </c>
      <c r="J364" s="106">
        <f>SUM($D$8,$D$12:$D364)/(_xlfn.DAYS(B364,"10-Jun-2020")+1)</f>
        <v>151.54755043227667</v>
      </c>
      <c r="K364" s="86" t="s">
        <v>99</v>
      </c>
      <c r="L364" s="26"/>
      <c r="M364" s="13"/>
    </row>
    <row r="365" spans="2:13" ht="17.850000000000001" customHeight="1" outlineLevel="1">
      <c r="B365" s="44">
        <v>44686</v>
      </c>
      <c r="C365" s="68" t="s">
        <v>16</v>
      </c>
      <c r="D365" s="68">
        <v>179</v>
      </c>
      <c r="E365" s="69">
        <v>143</v>
      </c>
      <c r="F365" s="68">
        <f t="shared" si="8"/>
        <v>36</v>
      </c>
      <c r="G365" s="68">
        <v>293</v>
      </c>
      <c r="H365" s="68">
        <v>251</v>
      </c>
      <c r="I365" s="70">
        <f t="shared" si="7"/>
        <v>42</v>
      </c>
      <c r="J365" s="106">
        <f>SUM($D$8,$D$12:$D365)/(_xlfn.DAYS(B365,"10-Jun-2020")+1)</f>
        <v>151.58705035971224</v>
      </c>
      <c r="K365" s="87" t="s">
        <v>59</v>
      </c>
      <c r="L365" s="26"/>
      <c r="M365" s="13"/>
    </row>
    <row r="366" spans="2:13" ht="17.850000000000001" customHeight="1" outlineLevel="1">
      <c r="B366" s="44">
        <v>44687</v>
      </c>
      <c r="C366" s="68" t="s">
        <v>26</v>
      </c>
      <c r="D366" s="68">
        <v>181</v>
      </c>
      <c r="E366" s="69">
        <v>151</v>
      </c>
      <c r="F366" s="68">
        <f t="shared" si="8"/>
        <v>30</v>
      </c>
      <c r="G366" s="68">
        <v>399</v>
      </c>
      <c r="H366" s="68">
        <v>353</v>
      </c>
      <c r="I366" s="70">
        <f t="shared" si="7"/>
        <v>46</v>
      </c>
      <c r="J366" s="106">
        <f>SUM($D$8,$D$12:$D366)/(_xlfn.DAYS(B366,"10-Jun-2020")+1)</f>
        <v>151.62931034482759</v>
      </c>
      <c r="K366" s="89" t="s">
        <v>59</v>
      </c>
      <c r="L366" s="26"/>
      <c r="M366" s="13"/>
    </row>
    <row r="367" spans="2:13" ht="17.850000000000001" customHeight="1" outlineLevel="1">
      <c r="B367" s="44">
        <v>44688</v>
      </c>
      <c r="C367" s="68" t="s">
        <v>18</v>
      </c>
      <c r="D367" s="68">
        <v>91</v>
      </c>
      <c r="E367" s="69">
        <v>61</v>
      </c>
      <c r="F367" s="68">
        <f t="shared" si="8"/>
        <v>30</v>
      </c>
      <c r="G367" s="68">
        <v>171</v>
      </c>
      <c r="H367" s="68">
        <v>134</v>
      </c>
      <c r="I367" s="70">
        <f t="shared" si="7"/>
        <v>37</v>
      </c>
      <c r="J367" s="106">
        <f>SUM($D$8,$D$12:$D367)/(_xlfn.DAYS(B367,"10-Jun-2020")+1)</f>
        <v>151.54232424677187</v>
      </c>
      <c r="K367" s="89" t="s">
        <v>59</v>
      </c>
      <c r="L367" s="26"/>
      <c r="M367" s="13"/>
    </row>
    <row r="368" spans="2:13" ht="17.850000000000001" customHeight="1" outlineLevel="1">
      <c r="B368" s="44">
        <v>44689</v>
      </c>
      <c r="C368" s="68" t="s">
        <v>19</v>
      </c>
      <c r="D368" s="68">
        <v>63</v>
      </c>
      <c r="E368" s="69">
        <v>34</v>
      </c>
      <c r="F368" s="68">
        <f t="shared" si="8"/>
        <v>29</v>
      </c>
      <c r="G368" s="68">
        <v>78</v>
      </c>
      <c r="H368" s="68">
        <v>46</v>
      </c>
      <c r="I368" s="70">
        <f t="shared" si="7"/>
        <v>32</v>
      </c>
      <c r="J368" s="106">
        <f>SUM($D$8,$D$12:$D368)/(_xlfn.DAYS(B368,"10-Jun-2020")+1)</f>
        <v>151.41547277936962</v>
      </c>
      <c r="K368" s="89" t="s">
        <v>59</v>
      </c>
      <c r="L368" s="26"/>
      <c r="M368" s="13"/>
    </row>
    <row r="369" spans="2:13" ht="35.1" customHeight="1" outlineLevel="1">
      <c r="B369" s="44">
        <v>44690</v>
      </c>
      <c r="C369" s="68" t="s">
        <v>28</v>
      </c>
      <c r="D369" s="68">
        <v>228</v>
      </c>
      <c r="E369" s="69">
        <v>183</v>
      </c>
      <c r="F369" s="68">
        <f t="shared" si="8"/>
        <v>45</v>
      </c>
      <c r="G369" s="68">
        <v>469</v>
      </c>
      <c r="H369" s="68">
        <v>396</v>
      </c>
      <c r="I369" s="70">
        <f t="shared" si="7"/>
        <v>73</v>
      </c>
      <c r="J369" s="106">
        <f>SUM($D$8,$D$12:$D369)/(_xlfn.DAYS(B369,"10-Jun-2020")+1)</f>
        <v>151.5250357653791</v>
      </c>
      <c r="K369" s="86" t="s">
        <v>97</v>
      </c>
      <c r="L369" s="26"/>
      <c r="M369" s="13"/>
    </row>
    <row r="370" spans="2:13" ht="35.1" customHeight="1" outlineLevel="1">
      <c r="B370" s="44">
        <v>44691</v>
      </c>
      <c r="C370" s="68" t="s">
        <v>29</v>
      </c>
      <c r="D370" s="68">
        <v>280</v>
      </c>
      <c r="E370" s="69">
        <v>222</v>
      </c>
      <c r="F370" s="68">
        <f t="shared" si="8"/>
        <v>58</v>
      </c>
      <c r="G370" s="68">
        <v>531</v>
      </c>
      <c r="H370" s="68">
        <v>452</v>
      </c>
      <c r="I370" s="70">
        <f t="shared" si="7"/>
        <v>79</v>
      </c>
      <c r="J370" s="106">
        <f>SUM($D$8,$D$12:$D370)/(_xlfn.DAYS(B370,"10-Jun-2020")+1)</f>
        <v>151.70857142857142</v>
      </c>
      <c r="K370" s="86" t="s">
        <v>98</v>
      </c>
      <c r="L370" s="26"/>
      <c r="M370" s="13"/>
    </row>
    <row r="371" spans="2:13" ht="35.1" customHeight="1" outlineLevel="1">
      <c r="B371" s="44">
        <v>44692</v>
      </c>
      <c r="C371" s="68" t="s">
        <v>15</v>
      </c>
      <c r="D371" s="68">
        <v>231</v>
      </c>
      <c r="E371" s="69">
        <v>189</v>
      </c>
      <c r="F371" s="68">
        <f t="shared" si="8"/>
        <v>42</v>
      </c>
      <c r="G371" s="68">
        <v>432</v>
      </c>
      <c r="H371" s="68">
        <v>374</v>
      </c>
      <c r="I371" s="70">
        <f t="shared" si="7"/>
        <v>58</v>
      </c>
      <c r="J371" s="106">
        <f>SUM($D$8,$D$12:$D371)/(_xlfn.DAYS(B371,"10-Jun-2020")+1)</f>
        <v>151.82168330955778</v>
      </c>
      <c r="K371" s="86" t="s">
        <v>101</v>
      </c>
      <c r="L371" s="26"/>
      <c r="M371" s="13"/>
    </row>
    <row r="372" spans="2:13" ht="17.850000000000001" customHeight="1" outlineLevel="1">
      <c r="B372" s="44">
        <v>44693</v>
      </c>
      <c r="C372" s="68" t="s">
        <v>16</v>
      </c>
      <c r="D372" s="68">
        <v>224</v>
      </c>
      <c r="E372" s="69">
        <v>186</v>
      </c>
      <c r="F372" s="68">
        <f t="shared" si="8"/>
        <v>38</v>
      </c>
      <c r="G372" s="68">
        <v>452</v>
      </c>
      <c r="H372" s="68">
        <v>407</v>
      </c>
      <c r="I372" s="70">
        <f t="shared" si="7"/>
        <v>45</v>
      </c>
      <c r="J372" s="106">
        <f>SUM($D$8,$D$12:$D372)/(_xlfn.DAYS(B372,"10-Jun-2020")+1)</f>
        <v>151.92450142450141</v>
      </c>
      <c r="K372" s="87" t="s">
        <v>102</v>
      </c>
      <c r="L372" s="26"/>
      <c r="M372" s="13"/>
    </row>
    <row r="373" spans="2:13" ht="17.850000000000001" customHeight="1" outlineLevel="1">
      <c r="B373" s="44">
        <v>44694</v>
      </c>
      <c r="C373" s="68" t="s">
        <v>26</v>
      </c>
      <c r="D373" s="68">
        <v>236</v>
      </c>
      <c r="E373" s="69">
        <v>174</v>
      </c>
      <c r="F373" s="68">
        <f t="shared" si="8"/>
        <v>62</v>
      </c>
      <c r="G373" s="68">
        <v>435</v>
      </c>
      <c r="H373" s="68">
        <v>339</v>
      </c>
      <c r="I373" s="70">
        <f t="shared" si="7"/>
        <v>96</v>
      </c>
      <c r="J373" s="106">
        <f>SUM($D$8,$D$12:$D373)/(_xlfn.DAYS(B373,"10-Jun-2020")+1)</f>
        <v>152.04409672830727</v>
      </c>
      <c r="K373" s="86" t="s">
        <v>103</v>
      </c>
      <c r="L373" s="26"/>
      <c r="M373" s="13"/>
    </row>
    <row r="374" spans="2:13" ht="17.850000000000001" customHeight="1" outlineLevel="1">
      <c r="B374" s="44">
        <v>44695</v>
      </c>
      <c r="C374" s="68" t="s">
        <v>18</v>
      </c>
      <c r="D374" s="68">
        <v>96</v>
      </c>
      <c r="E374" s="69">
        <v>50</v>
      </c>
      <c r="F374" s="68">
        <f t="shared" si="8"/>
        <v>46</v>
      </c>
      <c r="G374" s="68">
        <v>166</v>
      </c>
      <c r="H374" s="68">
        <v>98</v>
      </c>
      <c r="I374" s="70">
        <f t="shared" si="7"/>
        <v>68</v>
      </c>
      <c r="J374" s="106">
        <f>SUM($D$8,$D$12:$D374)/(_xlfn.DAYS(B374,"10-Jun-2020")+1)</f>
        <v>151.96448863636363</v>
      </c>
      <c r="K374" s="87" t="s">
        <v>59</v>
      </c>
      <c r="L374" s="26"/>
      <c r="M374" s="13"/>
    </row>
    <row r="375" spans="2:13" ht="17.850000000000001" customHeight="1" outlineLevel="1">
      <c r="B375" s="44">
        <v>44696</v>
      </c>
      <c r="C375" s="68" t="s">
        <v>19</v>
      </c>
      <c r="D375" s="68">
        <v>64</v>
      </c>
      <c r="E375" s="69">
        <v>32</v>
      </c>
      <c r="F375" s="68">
        <f t="shared" si="8"/>
        <v>32</v>
      </c>
      <c r="G375" s="68">
        <v>103</v>
      </c>
      <c r="H375" s="68">
        <v>56</v>
      </c>
      <c r="I375" s="70">
        <f t="shared" si="7"/>
        <v>47</v>
      </c>
      <c r="J375" s="106">
        <f>SUM($D$8,$D$12:$D375)/(_xlfn.DAYS(B375,"10-Jun-2020")+1)</f>
        <v>151.83971631205674</v>
      </c>
      <c r="K375" s="87" t="s">
        <v>59</v>
      </c>
      <c r="L375" s="26"/>
      <c r="M375" s="13"/>
    </row>
    <row r="376" spans="2:13" ht="35.1" customHeight="1" outlineLevel="1">
      <c r="B376" s="44">
        <v>44697</v>
      </c>
      <c r="C376" s="68" t="s">
        <v>28</v>
      </c>
      <c r="D376" s="68">
        <v>218</v>
      </c>
      <c r="E376" s="69">
        <v>184</v>
      </c>
      <c r="F376" s="68">
        <f t="shared" si="8"/>
        <v>34</v>
      </c>
      <c r="G376" s="68">
        <v>429</v>
      </c>
      <c r="H376" s="68">
        <v>387</v>
      </c>
      <c r="I376" s="70">
        <f t="shared" si="7"/>
        <v>42</v>
      </c>
      <c r="J376" s="106">
        <f>SUM($D$8,$D$12:$D376)/(_xlfn.DAYS(B376,"10-Jun-2020")+1)</f>
        <v>151.93342776203966</v>
      </c>
      <c r="K376" s="86" t="s">
        <v>104</v>
      </c>
      <c r="L376" s="26"/>
      <c r="M376" s="13"/>
    </row>
    <row r="377" spans="2:13" ht="17.850000000000001" customHeight="1" outlineLevel="1">
      <c r="B377" s="44">
        <v>44698</v>
      </c>
      <c r="C377" s="68" t="s">
        <v>29</v>
      </c>
      <c r="D377" s="68">
        <v>206</v>
      </c>
      <c r="E377" s="69">
        <v>169</v>
      </c>
      <c r="F377" s="68">
        <f t="shared" si="8"/>
        <v>37</v>
      </c>
      <c r="G377" s="68">
        <v>412</v>
      </c>
      <c r="H377" s="68">
        <v>363</v>
      </c>
      <c r="I377" s="70">
        <f t="shared" si="7"/>
        <v>49</v>
      </c>
      <c r="J377" s="106">
        <f>SUM($D$8,$D$12:$D377)/(_xlfn.DAYS(B377,"10-Jun-2020")+1)</f>
        <v>152.009900990099</v>
      </c>
      <c r="K377" s="87" t="s">
        <v>105</v>
      </c>
      <c r="L377" s="26"/>
      <c r="M377" s="13"/>
    </row>
    <row r="378" spans="2:13" ht="35.1" customHeight="1" outlineLevel="1">
      <c r="B378" s="44">
        <v>44699</v>
      </c>
      <c r="C378" s="68" t="s">
        <v>15</v>
      </c>
      <c r="D378" s="68">
        <v>285</v>
      </c>
      <c r="E378" s="69">
        <v>247</v>
      </c>
      <c r="F378" s="68">
        <f t="shared" si="8"/>
        <v>38</v>
      </c>
      <c r="G378" s="68">
        <v>555</v>
      </c>
      <c r="H378" s="68">
        <v>501</v>
      </c>
      <c r="I378" s="70">
        <f t="shared" si="7"/>
        <v>54</v>
      </c>
      <c r="J378" s="106">
        <f>SUM($D$8,$D$12:$D378)/(_xlfn.DAYS(B378,"10-Jun-2020")+1)</f>
        <v>152.19774011299435</v>
      </c>
      <c r="K378" s="86" t="s">
        <v>106</v>
      </c>
      <c r="L378" s="26"/>
      <c r="M378" s="13"/>
    </row>
    <row r="379" spans="2:13" ht="17.850000000000001" customHeight="1" outlineLevel="1">
      <c r="B379" s="44">
        <v>44700</v>
      </c>
      <c r="C379" s="68" t="s">
        <v>16</v>
      </c>
      <c r="D379" s="68">
        <v>210</v>
      </c>
      <c r="E379" s="69">
        <v>167</v>
      </c>
      <c r="F379" s="68">
        <f t="shared" si="8"/>
        <v>43</v>
      </c>
      <c r="G379" s="68">
        <v>384</v>
      </c>
      <c r="H379" s="68">
        <v>328</v>
      </c>
      <c r="I379" s="70">
        <f t="shared" si="7"/>
        <v>56</v>
      </c>
      <c r="J379" s="106">
        <f>SUM($D$8,$D$12:$D379)/(_xlfn.DAYS(B379,"10-Jun-2020")+1)</f>
        <v>152.27926657263751</v>
      </c>
      <c r="K379" s="87" t="s">
        <v>61</v>
      </c>
      <c r="L379" s="26"/>
      <c r="M379" s="13"/>
    </row>
    <row r="380" spans="2:13" ht="17.850000000000001" customHeight="1" outlineLevel="1">
      <c r="B380" s="44">
        <v>44701</v>
      </c>
      <c r="C380" s="68" t="s">
        <v>26</v>
      </c>
      <c r="D380" s="68">
        <v>372</v>
      </c>
      <c r="E380" s="69">
        <v>342</v>
      </c>
      <c r="F380" s="68">
        <f t="shared" si="8"/>
        <v>30</v>
      </c>
      <c r="G380" s="68">
        <v>550</v>
      </c>
      <c r="H380" s="68">
        <v>506</v>
      </c>
      <c r="I380" s="70">
        <f t="shared" si="7"/>
        <v>44</v>
      </c>
      <c r="J380" s="106">
        <f>SUM($D$8,$D$12:$D380)/(_xlfn.DAYS(B380,"10-Jun-2020")+1)</f>
        <v>152.58873239436619</v>
      </c>
      <c r="K380" s="87" t="s">
        <v>61</v>
      </c>
      <c r="L380" s="26"/>
      <c r="M380" s="13"/>
    </row>
    <row r="381" spans="2:13" ht="17.850000000000001" customHeight="1" outlineLevel="1">
      <c r="B381" s="44">
        <v>44702</v>
      </c>
      <c r="C381" s="68" t="s">
        <v>18</v>
      </c>
      <c r="D381" s="68">
        <v>249</v>
      </c>
      <c r="E381" s="69">
        <v>226</v>
      </c>
      <c r="F381" s="68">
        <f t="shared" si="8"/>
        <v>23</v>
      </c>
      <c r="G381" s="68">
        <v>297</v>
      </c>
      <c r="H381" s="68">
        <v>262</v>
      </c>
      <c r="I381" s="70">
        <f t="shared" si="7"/>
        <v>35</v>
      </c>
      <c r="J381" s="106">
        <f>SUM($D$8,$D$12:$D381)/(_xlfn.DAYS(B381,"10-Jun-2020")+1)</f>
        <v>152.72433192686358</v>
      </c>
      <c r="K381" s="87" t="s">
        <v>61</v>
      </c>
      <c r="L381" s="26"/>
      <c r="M381" s="13"/>
    </row>
    <row r="382" spans="2:13" ht="17.850000000000001" customHeight="1" outlineLevel="1">
      <c r="B382" s="44">
        <v>44703</v>
      </c>
      <c r="C382" s="68" t="s">
        <v>19</v>
      </c>
      <c r="D382" s="68">
        <v>67</v>
      </c>
      <c r="E382" s="69">
        <v>42</v>
      </c>
      <c r="F382" s="68">
        <f t="shared" si="8"/>
        <v>25</v>
      </c>
      <c r="G382" s="68">
        <v>105</v>
      </c>
      <c r="H382" s="68">
        <v>76</v>
      </c>
      <c r="I382" s="70">
        <f t="shared" si="7"/>
        <v>29</v>
      </c>
      <c r="J382" s="106">
        <f>SUM($D$8,$D$12:$D382)/(_xlfn.DAYS(B382,"10-Jun-2020")+1)</f>
        <v>152.60393258426967</v>
      </c>
      <c r="K382" s="87" t="s">
        <v>61</v>
      </c>
      <c r="L382" s="26"/>
      <c r="M382" s="13"/>
    </row>
    <row r="383" spans="2:13" ht="35.1" customHeight="1" outlineLevel="1">
      <c r="B383" s="44">
        <v>44704</v>
      </c>
      <c r="C383" s="68" t="s">
        <v>28</v>
      </c>
      <c r="D383" s="68">
        <v>184</v>
      </c>
      <c r="E383" s="69">
        <v>143</v>
      </c>
      <c r="F383" s="68">
        <f t="shared" si="8"/>
        <v>41</v>
      </c>
      <c r="G383" s="68">
        <v>315</v>
      </c>
      <c r="H383" s="68">
        <v>241</v>
      </c>
      <c r="I383" s="70">
        <f t="shared" si="7"/>
        <v>74</v>
      </c>
      <c r="J383" s="106">
        <f>SUM($D$8,$D$12:$D383)/(_xlfn.DAYS(B383,"10-Jun-2020")+1)</f>
        <v>152.64796633941094</v>
      </c>
      <c r="K383" s="86" t="s">
        <v>108</v>
      </c>
      <c r="L383" s="26"/>
      <c r="M383" s="13"/>
    </row>
    <row r="384" spans="2:13" ht="17.850000000000001" customHeight="1" outlineLevel="1">
      <c r="B384" s="44">
        <v>44705</v>
      </c>
      <c r="C384" s="68" t="s">
        <v>29</v>
      </c>
      <c r="D384" s="68">
        <v>244</v>
      </c>
      <c r="E384" s="69">
        <v>187</v>
      </c>
      <c r="F384" s="68">
        <f t="shared" si="8"/>
        <v>57</v>
      </c>
      <c r="G384" s="68">
        <v>420</v>
      </c>
      <c r="H384" s="68">
        <v>343</v>
      </c>
      <c r="I384" s="70">
        <f t="shared" si="7"/>
        <v>77</v>
      </c>
      <c r="J384" s="106">
        <f>SUM($D$8,$D$12:$D384)/(_xlfn.DAYS(B384,"10-Jun-2020")+1)</f>
        <v>152.77591036414566</v>
      </c>
      <c r="K384" s="87" t="s">
        <v>109</v>
      </c>
      <c r="L384" s="26"/>
      <c r="M384" s="13"/>
    </row>
    <row r="385" spans="2:13" ht="17.850000000000001" customHeight="1" outlineLevel="1">
      <c r="B385" s="44">
        <v>44706</v>
      </c>
      <c r="C385" s="68" t="s">
        <v>15</v>
      </c>
      <c r="D385" s="68">
        <v>212</v>
      </c>
      <c r="E385" s="69">
        <v>177</v>
      </c>
      <c r="F385" s="68">
        <f t="shared" si="8"/>
        <v>35</v>
      </c>
      <c r="G385" s="68">
        <v>347</v>
      </c>
      <c r="H385" s="68">
        <v>294</v>
      </c>
      <c r="I385" s="70">
        <f t="shared" si="7"/>
        <v>53</v>
      </c>
      <c r="J385" s="106">
        <f>SUM($D$8,$D$12:$D385)/(_xlfn.DAYS(B385,"10-Jun-2020")+1)</f>
        <v>152.85874125874125</v>
      </c>
      <c r="K385" s="87" t="s">
        <v>109</v>
      </c>
      <c r="L385" s="26"/>
      <c r="M385" s="13"/>
    </row>
    <row r="386" spans="2:13" ht="17.850000000000001" customHeight="1" outlineLevel="1">
      <c r="B386" s="44">
        <v>44707</v>
      </c>
      <c r="C386" s="68" t="s">
        <v>16</v>
      </c>
      <c r="D386" s="68">
        <v>166</v>
      </c>
      <c r="E386" s="69">
        <v>125</v>
      </c>
      <c r="F386" s="68">
        <f t="shared" si="8"/>
        <v>41</v>
      </c>
      <c r="G386" s="68">
        <v>272</v>
      </c>
      <c r="H386" s="68">
        <v>221</v>
      </c>
      <c r="I386" s="70">
        <f t="shared" si="7"/>
        <v>51</v>
      </c>
      <c r="J386" s="106">
        <f>SUM($D$8,$D$12:$D386)/(_xlfn.DAYS(B386,"10-Jun-2020")+1)</f>
        <v>152.87709497206703</v>
      </c>
      <c r="K386" s="86" t="s">
        <v>110</v>
      </c>
      <c r="L386" s="26"/>
      <c r="M386" s="13"/>
    </row>
    <row r="387" spans="2:13" ht="17.850000000000001" customHeight="1" outlineLevel="1">
      <c r="B387" s="44">
        <v>44708</v>
      </c>
      <c r="C387" s="68" t="s">
        <v>26</v>
      </c>
      <c r="D387" s="68">
        <v>207</v>
      </c>
      <c r="E387" s="69">
        <v>155</v>
      </c>
      <c r="F387" s="68">
        <f t="shared" si="8"/>
        <v>52</v>
      </c>
      <c r="G387" s="68">
        <v>367</v>
      </c>
      <c r="H387" s="68">
        <v>300</v>
      </c>
      <c r="I387" s="70">
        <f t="shared" si="7"/>
        <v>67</v>
      </c>
      <c r="J387" s="106">
        <f>SUM($D$8,$D$12:$D387)/(_xlfn.DAYS(B387,"10-Jun-2020")+1)</f>
        <v>152.95258019525801</v>
      </c>
      <c r="K387" s="87" t="s">
        <v>87</v>
      </c>
      <c r="L387" s="26"/>
      <c r="M387" s="13"/>
    </row>
    <row r="388" spans="2:13" ht="17.850000000000001" customHeight="1" outlineLevel="1">
      <c r="B388" s="44">
        <v>44709</v>
      </c>
      <c r="C388" s="68" t="s">
        <v>18</v>
      </c>
      <c r="D388" s="68">
        <v>65</v>
      </c>
      <c r="E388" s="69">
        <v>35</v>
      </c>
      <c r="F388" s="68">
        <f t="shared" si="8"/>
        <v>30</v>
      </c>
      <c r="G388" s="68">
        <v>92</v>
      </c>
      <c r="H388" s="68">
        <v>60</v>
      </c>
      <c r="I388" s="70">
        <f t="shared" si="7"/>
        <v>32</v>
      </c>
      <c r="J388" s="106">
        <f>SUM($D$8,$D$12:$D388)/(_xlfn.DAYS(B388,"10-Jun-2020")+1)</f>
        <v>152.8300835654596</v>
      </c>
      <c r="K388" s="87" t="s">
        <v>87</v>
      </c>
      <c r="L388" s="26"/>
      <c r="M388" s="13"/>
    </row>
    <row r="389" spans="2:13" ht="17.850000000000001" customHeight="1" outlineLevel="1">
      <c r="B389" s="44">
        <v>44710</v>
      </c>
      <c r="C389" s="68" t="s">
        <v>19</v>
      </c>
      <c r="D389" s="68">
        <v>56</v>
      </c>
      <c r="E389" s="69">
        <v>35</v>
      </c>
      <c r="F389" s="68">
        <f t="shared" si="8"/>
        <v>21</v>
      </c>
      <c r="G389" s="68">
        <v>73</v>
      </c>
      <c r="H389" s="68">
        <v>45</v>
      </c>
      <c r="I389" s="70">
        <f t="shared" si="7"/>
        <v>28</v>
      </c>
      <c r="J389" s="106">
        <f>SUM($D$8,$D$12:$D389)/(_xlfn.DAYS(B389,"10-Jun-2020")+1)</f>
        <v>152.69541029207232</v>
      </c>
      <c r="K389" s="87" t="s">
        <v>87</v>
      </c>
      <c r="L389" s="26"/>
      <c r="M389" s="13"/>
    </row>
    <row r="390" spans="2:13" ht="35.1" customHeight="1" outlineLevel="1">
      <c r="B390" s="44">
        <v>44711</v>
      </c>
      <c r="C390" s="68" t="s">
        <v>28</v>
      </c>
      <c r="D390" s="68">
        <v>217</v>
      </c>
      <c r="E390" s="69">
        <v>176</v>
      </c>
      <c r="F390" s="68">
        <f t="shared" si="8"/>
        <v>41</v>
      </c>
      <c r="G390" s="68">
        <v>485</v>
      </c>
      <c r="H390" s="68">
        <v>432</v>
      </c>
      <c r="I390" s="70">
        <f t="shared" si="7"/>
        <v>53</v>
      </c>
      <c r="J390" s="106">
        <f>SUM($D$8,$D$12:$D390)/(_xlfn.DAYS(B390,"10-Jun-2020")+1)</f>
        <v>152.78472222222223</v>
      </c>
      <c r="K390" s="86" t="s">
        <v>112</v>
      </c>
      <c r="L390" s="26"/>
      <c r="M390" s="13"/>
    </row>
    <row r="391" spans="2:13" ht="17.850000000000001" customHeight="1" outlineLevel="1">
      <c r="B391" s="44">
        <v>44712</v>
      </c>
      <c r="C391" s="68" t="s">
        <v>29</v>
      </c>
      <c r="D391" s="68">
        <v>251</v>
      </c>
      <c r="E391" s="69">
        <v>189</v>
      </c>
      <c r="F391" s="68">
        <f t="shared" si="8"/>
        <v>62</v>
      </c>
      <c r="G391" s="68">
        <v>558</v>
      </c>
      <c r="H391" s="68">
        <v>471</v>
      </c>
      <c r="I391" s="70">
        <f t="shared" si="7"/>
        <v>87</v>
      </c>
      <c r="J391" s="106">
        <f>SUM($D$8,$D$12:$D391)/(_xlfn.DAYS(B391,"10-Jun-2020")+1)</f>
        <v>152.92094313453538</v>
      </c>
      <c r="K391" s="87" t="s">
        <v>113</v>
      </c>
      <c r="L391" s="26"/>
      <c r="M391" s="13"/>
    </row>
    <row r="392" spans="2:13" ht="17.850000000000001" customHeight="1" outlineLevel="1">
      <c r="B392" s="44">
        <v>44713</v>
      </c>
      <c r="C392" s="68" t="s">
        <v>15</v>
      </c>
      <c r="D392" s="68">
        <v>168</v>
      </c>
      <c r="E392" s="69">
        <v>126</v>
      </c>
      <c r="F392" s="68">
        <f t="shared" si="8"/>
        <v>42</v>
      </c>
      <c r="G392" s="68">
        <v>329</v>
      </c>
      <c r="H392" s="68">
        <v>274</v>
      </c>
      <c r="I392" s="70">
        <f t="shared" si="7"/>
        <v>55</v>
      </c>
      <c r="J392" s="106">
        <f>SUM($D$8,$D$12:$D392)/(_xlfn.DAYS(B392,"10-Jun-2020")+1)</f>
        <v>152.94182825484765</v>
      </c>
      <c r="K392" s="87" t="s">
        <v>59</v>
      </c>
      <c r="L392" s="26"/>
      <c r="M392" s="13"/>
    </row>
    <row r="393" spans="2:13" ht="17.850000000000001" customHeight="1" outlineLevel="1">
      <c r="B393" s="44">
        <v>44714</v>
      </c>
      <c r="C393" s="68" t="s">
        <v>16</v>
      </c>
      <c r="D393" s="68">
        <v>178</v>
      </c>
      <c r="E393" s="69">
        <v>146</v>
      </c>
      <c r="F393" s="68">
        <f t="shared" si="8"/>
        <v>32</v>
      </c>
      <c r="G393" s="68">
        <v>277</v>
      </c>
      <c r="H393" s="68">
        <v>240</v>
      </c>
      <c r="I393" s="70">
        <f t="shared" si="7"/>
        <v>37</v>
      </c>
      <c r="J393" s="106">
        <f>SUM($D$8,$D$12:$D393)/(_xlfn.DAYS(B393,"10-Jun-2020")+1)</f>
        <v>152.97648686030428</v>
      </c>
      <c r="K393" s="87" t="s">
        <v>59</v>
      </c>
      <c r="L393" s="26"/>
      <c r="M393" s="13"/>
    </row>
    <row r="394" spans="2:13" ht="35.1" customHeight="1" outlineLevel="1">
      <c r="B394" s="44">
        <v>44715</v>
      </c>
      <c r="C394" s="68" t="s">
        <v>26</v>
      </c>
      <c r="D394" s="68">
        <v>178</v>
      </c>
      <c r="E394" s="69">
        <v>137</v>
      </c>
      <c r="F394" s="68">
        <f t="shared" si="8"/>
        <v>41</v>
      </c>
      <c r="G394" s="68">
        <v>331</v>
      </c>
      <c r="H394" s="68">
        <v>270</v>
      </c>
      <c r="I394" s="70">
        <f t="shared" si="7"/>
        <v>61</v>
      </c>
      <c r="J394" s="106">
        <f>SUM($D$8,$D$12:$D394)/(_xlfn.DAYS(B394,"10-Jun-2020")+1)</f>
        <v>153.01104972375691</v>
      </c>
      <c r="K394" s="86" t="s">
        <v>114</v>
      </c>
      <c r="L394" s="26"/>
      <c r="M394" s="13"/>
    </row>
    <row r="395" spans="2:13" ht="17.850000000000001" customHeight="1" outlineLevel="1">
      <c r="B395" s="44">
        <v>44716</v>
      </c>
      <c r="C395" s="68" t="s">
        <v>18</v>
      </c>
      <c r="D395" s="68">
        <v>71</v>
      </c>
      <c r="E395" s="69">
        <v>45</v>
      </c>
      <c r="F395" s="68">
        <f t="shared" si="8"/>
        <v>26</v>
      </c>
      <c r="G395" s="68">
        <v>104</v>
      </c>
      <c r="H395" s="68">
        <v>65</v>
      </c>
      <c r="I395" s="70">
        <f t="shared" si="7"/>
        <v>39</v>
      </c>
      <c r="J395" s="106">
        <f>SUM($D$8,$D$12:$D395)/(_xlfn.DAYS(B395,"10-Jun-2020")+1)</f>
        <v>152.89793103448275</v>
      </c>
      <c r="K395" s="87" t="s">
        <v>59</v>
      </c>
      <c r="L395" s="26"/>
      <c r="M395" s="13"/>
    </row>
    <row r="396" spans="2:13" ht="17.850000000000001" customHeight="1" outlineLevel="1">
      <c r="B396" s="44">
        <v>44717</v>
      </c>
      <c r="C396" s="68" t="s">
        <v>19</v>
      </c>
      <c r="D396" s="68">
        <v>54</v>
      </c>
      <c r="E396" s="69">
        <v>36</v>
      </c>
      <c r="F396" s="68">
        <f t="shared" si="8"/>
        <v>18</v>
      </c>
      <c r="G396" s="68">
        <v>92</v>
      </c>
      <c r="H396" s="68">
        <v>66</v>
      </c>
      <c r="I396" s="70">
        <f t="shared" si="7"/>
        <v>26</v>
      </c>
      <c r="J396" s="106">
        <f>SUM($D$8,$D$12:$D396)/(_xlfn.DAYS(B396,"10-Jun-2020")+1)</f>
        <v>152.7617079889807</v>
      </c>
      <c r="K396" s="87" t="s">
        <v>59</v>
      </c>
      <c r="L396" s="26"/>
      <c r="M396" s="13"/>
    </row>
    <row r="397" spans="2:13" ht="17.850000000000001" customHeight="1" outlineLevel="1">
      <c r="B397" s="44">
        <v>44718</v>
      </c>
      <c r="C397" s="68" t="s">
        <v>28</v>
      </c>
      <c r="D397" s="68">
        <v>112</v>
      </c>
      <c r="E397" s="68">
        <v>84</v>
      </c>
      <c r="F397" s="68">
        <f t="shared" si="8"/>
        <v>28</v>
      </c>
      <c r="G397" s="68">
        <v>201</v>
      </c>
      <c r="H397" s="68">
        <v>168</v>
      </c>
      <c r="I397" s="70">
        <f t="shared" si="7"/>
        <v>33</v>
      </c>
      <c r="J397" s="106">
        <f>SUM($D$8,$D$12:$D397)/(_xlfn.DAYS(B397,"10-Jun-2020")+1)</f>
        <v>152.70563961485558</v>
      </c>
      <c r="K397" s="87" t="s">
        <v>59</v>
      </c>
      <c r="L397" s="26"/>
      <c r="M397" s="13"/>
    </row>
    <row r="398" spans="2:13" ht="17.850000000000001" customHeight="1" outlineLevel="1">
      <c r="B398" s="44">
        <v>44719</v>
      </c>
      <c r="C398" s="68" t="s">
        <v>29</v>
      </c>
      <c r="D398" s="68">
        <v>210</v>
      </c>
      <c r="E398" s="68">
        <v>173</v>
      </c>
      <c r="F398" s="68">
        <f t="shared" si="8"/>
        <v>37</v>
      </c>
      <c r="G398" s="68">
        <v>428</v>
      </c>
      <c r="H398" s="68">
        <v>379</v>
      </c>
      <c r="I398" s="70">
        <f t="shared" si="7"/>
        <v>49</v>
      </c>
      <c r="J398" s="106">
        <f>SUM($D$8,$D$12:$D398)/(_xlfn.DAYS(B398,"10-Jun-2020")+1)</f>
        <v>152.78434065934067</v>
      </c>
      <c r="K398" s="87" t="s">
        <v>59</v>
      </c>
      <c r="L398" s="26"/>
      <c r="M398" s="13"/>
    </row>
    <row r="399" spans="2:13" ht="17.850000000000001" customHeight="1" outlineLevel="1">
      <c r="B399" s="44">
        <v>44720</v>
      </c>
      <c r="C399" s="68" t="s">
        <v>15</v>
      </c>
      <c r="D399" s="68">
        <v>178</v>
      </c>
      <c r="E399" s="68">
        <v>141</v>
      </c>
      <c r="F399" s="68">
        <f t="shared" si="8"/>
        <v>37</v>
      </c>
      <c r="G399" s="68">
        <v>283</v>
      </c>
      <c r="H399" s="68">
        <v>242</v>
      </c>
      <c r="I399" s="70">
        <f t="shared" si="7"/>
        <v>41</v>
      </c>
      <c r="J399" s="106">
        <f>SUM($D$8,$D$12:$D399)/(_xlfn.DAYS(B399,"10-Jun-2020")+1)</f>
        <v>152.81893004115227</v>
      </c>
      <c r="K399" s="87" t="s">
        <v>59</v>
      </c>
      <c r="L399" s="26"/>
      <c r="M399" s="13"/>
    </row>
    <row r="400" spans="2:13" ht="17.850000000000001" customHeight="1" outlineLevel="1">
      <c r="B400" s="44">
        <v>44721</v>
      </c>
      <c r="C400" s="68" t="s">
        <v>16</v>
      </c>
      <c r="D400" s="68">
        <v>166</v>
      </c>
      <c r="E400" s="68">
        <v>136</v>
      </c>
      <c r="F400" s="68">
        <f t="shared" si="8"/>
        <v>30</v>
      </c>
      <c r="G400" s="68">
        <v>299</v>
      </c>
      <c r="H400" s="68">
        <v>269</v>
      </c>
      <c r="I400" s="70">
        <f t="shared" si="7"/>
        <v>30</v>
      </c>
      <c r="J400" s="106">
        <f>SUM($D$8,$D$12:$D400)/(_xlfn.DAYS(B400,"10-Jun-2020")+1)</f>
        <v>152.83698630136988</v>
      </c>
      <c r="K400" s="87" t="s">
        <v>59</v>
      </c>
      <c r="L400" s="26"/>
      <c r="M400" s="13"/>
    </row>
    <row r="401" spans="2:13" ht="35.1" customHeight="1" outlineLevel="1">
      <c r="B401" s="44">
        <v>44722</v>
      </c>
      <c r="C401" s="68" t="s">
        <v>26</v>
      </c>
      <c r="D401" s="68">
        <v>183</v>
      </c>
      <c r="E401" s="68">
        <v>146</v>
      </c>
      <c r="F401" s="68">
        <f t="shared" si="8"/>
        <v>37</v>
      </c>
      <c r="G401" s="68">
        <v>405</v>
      </c>
      <c r="H401" s="68">
        <v>342</v>
      </c>
      <c r="I401" s="70">
        <f t="shared" si="7"/>
        <v>63</v>
      </c>
      <c r="J401" s="106">
        <f>SUM($D$8,$D$12:$D401)/(_xlfn.DAYS(B401,"10-Jun-2020")+1)</f>
        <v>152.87824897400822</v>
      </c>
      <c r="K401" s="86" t="s">
        <v>115</v>
      </c>
      <c r="L401" s="26"/>
      <c r="M401" s="13"/>
    </row>
    <row r="402" spans="2:13" ht="17.850000000000001" customHeight="1" outlineLevel="1">
      <c r="B402" s="44">
        <v>44723</v>
      </c>
      <c r="C402" s="68" t="s">
        <v>18</v>
      </c>
      <c r="D402" s="68">
        <v>70</v>
      </c>
      <c r="E402" s="68">
        <v>50</v>
      </c>
      <c r="F402" s="68">
        <f t="shared" si="8"/>
        <v>20</v>
      </c>
      <c r="G402" s="68">
        <v>96</v>
      </c>
      <c r="H402" s="68">
        <v>72</v>
      </c>
      <c r="I402" s="70">
        <f t="shared" si="7"/>
        <v>24</v>
      </c>
      <c r="J402" s="106">
        <f>SUM($D$8,$D$12:$D402)/(_xlfn.DAYS(B402,"10-Jun-2020")+1)</f>
        <v>152.76502732240436</v>
      </c>
      <c r="K402" s="87" t="s">
        <v>59</v>
      </c>
      <c r="L402" s="26"/>
      <c r="M402" s="13"/>
    </row>
    <row r="403" spans="2:13" ht="17.850000000000001" customHeight="1" outlineLevel="1">
      <c r="B403" s="44">
        <v>44724</v>
      </c>
      <c r="C403" s="68" t="s">
        <v>19</v>
      </c>
      <c r="D403" s="68">
        <v>85</v>
      </c>
      <c r="E403" s="68">
        <v>34</v>
      </c>
      <c r="F403" s="68">
        <f t="shared" si="8"/>
        <v>51</v>
      </c>
      <c r="G403" s="68">
        <v>124</v>
      </c>
      <c r="H403" s="68">
        <v>55</v>
      </c>
      <c r="I403" s="70">
        <f t="shared" si="7"/>
        <v>69</v>
      </c>
      <c r="J403" s="106">
        <f>SUM($D$8,$D$12:$D403)/(_xlfn.DAYS(B403,"10-Jun-2020")+1)</f>
        <v>152.67257844474761</v>
      </c>
      <c r="K403" s="87" t="s">
        <v>59</v>
      </c>
      <c r="L403" s="26"/>
      <c r="M403" s="13"/>
    </row>
    <row r="404" spans="2:13" ht="35.1" customHeight="1" outlineLevel="1">
      <c r="B404" s="44">
        <v>44725</v>
      </c>
      <c r="C404" s="68" t="s">
        <v>28</v>
      </c>
      <c r="D404" s="68">
        <v>234</v>
      </c>
      <c r="E404" s="68">
        <v>166</v>
      </c>
      <c r="F404" s="68">
        <f t="shared" si="8"/>
        <v>68</v>
      </c>
      <c r="G404" s="68">
        <v>433</v>
      </c>
      <c r="H404" s="68">
        <v>324</v>
      </c>
      <c r="I404" s="70">
        <f t="shared" si="7"/>
        <v>109</v>
      </c>
      <c r="J404" s="106">
        <f>SUM($D$8,$D$12:$D404)/(_xlfn.DAYS(B404,"10-Jun-2020")+1)</f>
        <v>152.783378746594</v>
      </c>
      <c r="K404" s="86" t="s">
        <v>116</v>
      </c>
      <c r="L404" s="26"/>
      <c r="M404" s="13"/>
    </row>
    <row r="405" spans="2:13" ht="17.850000000000001" customHeight="1" outlineLevel="1">
      <c r="B405" s="44">
        <v>44726</v>
      </c>
      <c r="C405" s="68" t="s">
        <v>29</v>
      </c>
      <c r="D405" s="68">
        <v>297</v>
      </c>
      <c r="E405" s="68">
        <v>231</v>
      </c>
      <c r="F405" s="68">
        <f t="shared" si="8"/>
        <v>66</v>
      </c>
      <c r="G405" s="68">
        <v>617</v>
      </c>
      <c r="H405" s="68">
        <v>527</v>
      </c>
      <c r="I405" s="70">
        <f t="shared" si="7"/>
        <v>90</v>
      </c>
      <c r="J405" s="106">
        <f>SUM($D$8,$D$12:$D405)/(_xlfn.DAYS(B405,"10-Jun-2020")+1)</f>
        <v>152.9795918367347</v>
      </c>
      <c r="K405" s="86" t="s">
        <v>117</v>
      </c>
      <c r="L405" s="26"/>
      <c r="M405" s="13"/>
    </row>
    <row r="406" spans="2:13" ht="17.850000000000001" customHeight="1" outlineLevel="1">
      <c r="B406" s="44">
        <v>44727</v>
      </c>
      <c r="C406" s="68" t="s">
        <v>15</v>
      </c>
      <c r="D406" s="68">
        <v>274</v>
      </c>
      <c r="E406" s="68">
        <v>224</v>
      </c>
      <c r="F406" s="68">
        <f t="shared" si="8"/>
        <v>50</v>
      </c>
      <c r="G406" s="68">
        <v>660</v>
      </c>
      <c r="H406" s="68">
        <v>592</v>
      </c>
      <c r="I406" s="70">
        <f t="shared" si="7"/>
        <v>68</v>
      </c>
      <c r="J406" s="106">
        <f>SUM($D$8,$D$12:$D406)/(_xlfn.DAYS(B406,"10-Jun-2020")+1)</f>
        <v>153.14402173913044</v>
      </c>
      <c r="K406" s="86" t="s">
        <v>118</v>
      </c>
      <c r="L406" s="26"/>
      <c r="M406" s="13"/>
    </row>
    <row r="407" spans="2:13" ht="17.850000000000001" customHeight="1" outlineLevel="1">
      <c r="B407" s="44">
        <v>44728</v>
      </c>
      <c r="C407" s="68" t="s">
        <v>16</v>
      </c>
      <c r="D407" s="68">
        <v>357</v>
      </c>
      <c r="E407" s="68">
        <v>261</v>
      </c>
      <c r="F407" s="68">
        <f t="shared" si="8"/>
        <v>96</v>
      </c>
      <c r="G407" s="68">
        <v>649</v>
      </c>
      <c r="H407" s="68">
        <v>524</v>
      </c>
      <c r="I407" s="70">
        <f t="shared" si="7"/>
        <v>125</v>
      </c>
      <c r="J407" s="106">
        <f>SUM($D$8,$D$12:$D407)/(_xlfn.DAYS(B407,"10-Jun-2020")+1)</f>
        <v>153.42062415196744</v>
      </c>
      <c r="K407" s="87" t="s">
        <v>59</v>
      </c>
      <c r="L407" s="26"/>
      <c r="M407" s="13"/>
    </row>
    <row r="408" spans="2:13" ht="35.1" customHeight="1" outlineLevel="1">
      <c r="B408" s="44">
        <v>44729</v>
      </c>
      <c r="C408" s="68" t="s">
        <v>26</v>
      </c>
      <c r="D408" s="68">
        <v>303</v>
      </c>
      <c r="E408" s="68">
        <v>220</v>
      </c>
      <c r="F408" s="68">
        <f t="shared" si="8"/>
        <v>83</v>
      </c>
      <c r="G408" s="68">
        <v>568</v>
      </c>
      <c r="H408" s="68">
        <v>442</v>
      </c>
      <c r="I408" s="70">
        <f t="shared" si="7"/>
        <v>126</v>
      </c>
      <c r="J408" s="106">
        <f>SUM($D$8,$D$12:$D408)/(_xlfn.DAYS(B408,"10-Jun-2020")+1)</f>
        <v>153.62330623306232</v>
      </c>
      <c r="K408" s="86" t="s">
        <v>119</v>
      </c>
      <c r="L408" s="26"/>
      <c r="M408" s="13"/>
    </row>
    <row r="409" spans="2:13" ht="17.850000000000001" customHeight="1" outlineLevel="1">
      <c r="B409" s="44">
        <v>44730</v>
      </c>
      <c r="C409" s="68" t="s">
        <v>18</v>
      </c>
      <c r="D409" s="68">
        <v>122</v>
      </c>
      <c r="E409" s="68">
        <v>65</v>
      </c>
      <c r="F409" s="68">
        <f t="shared" si="8"/>
        <v>57</v>
      </c>
      <c r="G409" s="68">
        <v>150</v>
      </c>
      <c r="H409" s="68">
        <v>80</v>
      </c>
      <c r="I409" s="70">
        <f t="shared" si="7"/>
        <v>70</v>
      </c>
      <c r="J409" s="106">
        <f>SUM($D$8,$D$12:$D409)/(_xlfn.DAYS(B409,"10-Jun-2020")+1)</f>
        <v>153.58051420838973</v>
      </c>
      <c r="K409" s="87" t="s">
        <v>59</v>
      </c>
      <c r="L409" s="26"/>
      <c r="M409" s="13"/>
    </row>
    <row r="410" spans="2:13" ht="17.850000000000001" customHeight="1" outlineLevel="1">
      <c r="B410" s="44">
        <v>44731</v>
      </c>
      <c r="C410" s="68" t="s">
        <v>19</v>
      </c>
      <c r="D410" s="68">
        <v>98</v>
      </c>
      <c r="E410" s="68">
        <v>44</v>
      </c>
      <c r="F410" s="68">
        <f t="shared" si="8"/>
        <v>54</v>
      </c>
      <c r="G410" s="68">
        <v>143</v>
      </c>
      <c r="H410" s="68">
        <v>84</v>
      </c>
      <c r="I410" s="70">
        <f t="shared" si="7"/>
        <v>59</v>
      </c>
      <c r="J410" s="106">
        <f>SUM($D$8,$D$12:$D410)/(_xlfn.DAYS(B410,"10-Jun-2020")+1)</f>
        <v>153.50540540540541</v>
      </c>
      <c r="K410" s="87" t="s">
        <v>59</v>
      </c>
      <c r="L410" s="26"/>
      <c r="M410" s="13"/>
    </row>
    <row r="411" spans="2:13" ht="35.1" customHeight="1" outlineLevel="1">
      <c r="B411" s="44">
        <v>44732</v>
      </c>
      <c r="C411" s="68" t="s">
        <v>28</v>
      </c>
      <c r="D411" s="68">
        <v>245</v>
      </c>
      <c r="E411" s="68">
        <v>185</v>
      </c>
      <c r="F411" s="68">
        <f t="shared" si="8"/>
        <v>60</v>
      </c>
      <c r="G411" s="68">
        <v>391</v>
      </c>
      <c r="H411" s="68">
        <v>321</v>
      </c>
      <c r="I411" s="70">
        <f t="shared" si="7"/>
        <v>70</v>
      </c>
      <c r="J411" s="106">
        <f>SUM($D$8,$D$12:$D411)/(_xlfn.DAYS(B411,"10-Jun-2020")+1)</f>
        <v>153.62887989203779</v>
      </c>
      <c r="K411" s="86" t="s">
        <v>127</v>
      </c>
      <c r="L411" s="26"/>
      <c r="M411" s="13"/>
    </row>
    <row r="412" spans="2:13" ht="17.850000000000001" customHeight="1" outlineLevel="1">
      <c r="B412" s="44">
        <v>44733</v>
      </c>
      <c r="C412" s="68" t="s">
        <v>29</v>
      </c>
      <c r="D412" s="68">
        <v>280</v>
      </c>
      <c r="E412" s="68">
        <v>213</v>
      </c>
      <c r="F412" s="68">
        <f t="shared" si="8"/>
        <v>67</v>
      </c>
      <c r="G412" s="68">
        <v>431</v>
      </c>
      <c r="H412" s="68">
        <v>357</v>
      </c>
      <c r="I412" s="70">
        <f t="shared" si="7"/>
        <v>74</v>
      </c>
      <c r="J412" s="106">
        <f>SUM($D$8,$D$12:$D412)/(_xlfn.DAYS(B412,"10-Jun-2020")+1)</f>
        <v>153.79919137466308</v>
      </c>
      <c r="K412" s="86" t="s">
        <v>120</v>
      </c>
      <c r="L412" s="26"/>
      <c r="M412" s="13"/>
    </row>
    <row r="413" spans="2:13" ht="17.850000000000001" customHeight="1" outlineLevel="1">
      <c r="B413" s="44">
        <v>44734</v>
      </c>
      <c r="C413" s="68" t="s">
        <v>15</v>
      </c>
      <c r="D413" s="68">
        <v>231</v>
      </c>
      <c r="E413" s="68">
        <v>189</v>
      </c>
      <c r="F413" s="68">
        <f t="shared" si="8"/>
        <v>42</v>
      </c>
      <c r="G413" s="68">
        <v>461</v>
      </c>
      <c r="H413" s="68">
        <v>391</v>
      </c>
      <c r="I413" s="70">
        <f t="shared" si="7"/>
        <v>70</v>
      </c>
      <c r="J413" s="106">
        <f>SUM($D$8,$D$12:$D413)/(_xlfn.DAYS(B413,"10-Jun-2020")+1)</f>
        <v>153.90309555854643</v>
      </c>
      <c r="K413" s="87" t="s">
        <v>61</v>
      </c>
      <c r="L413" s="26"/>
      <c r="M413" s="13"/>
    </row>
    <row r="414" spans="2:13" ht="17.850000000000001" customHeight="1" outlineLevel="1">
      <c r="B414" s="44">
        <v>44735</v>
      </c>
      <c r="C414" s="68" t="s">
        <v>16</v>
      </c>
      <c r="D414" s="68">
        <v>192</v>
      </c>
      <c r="E414" s="68">
        <v>160</v>
      </c>
      <c r="F414" s="68">
        <f t="shared" si="8"/>
        <v>32</v>
      </c>
      <c r="G414" s="68">
        <v>363</v>
      </c>
      <c r="H414" s="68">
        <v>287</v>
      </c>
      <c r="I414" s="70">
        <f t="shared" si="7"/>
        <v>76</v>
      </c>
      <c r="J414" s="106">
        <f>SUM($D$8,$D$12:$D414)/(_xlfn.DAYS(B414,"10-Jun-2020")+1)</f>
        <v>153.95430107526883</v>
      </c>
      <c r="K414" s="86" t="s">
        <v>122</v>
      </c>
      <c r="L414" s="26"/>
      <c r="M414" s="13"/>
    </row>
    <row r="415" spans="2:13" ht="17.850000000000001" customHeight="1" outlineLevel="1">
      <c r="B415" s="44">
        <v>44736</v>
      </c>
      <c r="C415" s="68" t="s">
        <v>26</v>
      </c>
      <c r="D415" s="68">
        <v>347</v>
      </c>
      <c r="E415" s="68">
        <v>179</v>
      </c>
      <c r="F415" s="68">
        <f t="shared" si="8"/>
        <v>168</v>
      </c>
      <c r="G415" s="68">
        <v>512</v>
      </c>
      <c r="H415" s="68">
        <v>310</v>
      </c>
      <c r="I415" s="70">
        <f t="shared" si="7"/>
        <v>202</v>
      </c>
      <c r="J415" s="106">
        <f>SUM($D$8,$D$12:$D415)/(_xlfn.DAYS(B415,"10-Jun-2020")+1)</f>
        <v>154.21342281879194</v>
      </c>
      <c r="K415" s="86" t="s">
        <v>124</v>
      </c>
      <c r="L415" s="26"/>
      <c r="M415" s="13"/>
    </row>
    <row r="416" spans="2:13" ht="17.850000000000001" customHeight="1" outlineLevel="1">
      <c r="B416" s="44">
        <v>44737</v>
      </c>
      <c r="C416" s="68" t="s">
        <v>18</v>
      </c>
      <c r="D416" s="68">
        <v>187</v>
      </c>
      <c r="E416" s="68">
        <v>50</v>
      </c>
      <c r="F416" s="68">
        <f t="shared" si="8"/>
        <v>137</v>
      </c>
      <c r="G416" s="68">
        <v>230</v>
      </c>
      <c r="H416" s="68">
        <v>78</v>
      </c>
      <c r="I416" s="70">
        <f t="shared" si="7"/>
        <v>152</v>
      </c>
      <c r="J416" s="106">
        <f>SUM($D$8,$D$12:$D416)/(_xlfn.DAYS(B416,"10-Jun-2020")+1)</f>
        <v>154.25737265415549</v>
      </c>
      <c r="K416" s="87" t="s">
        <v>61</v>
      </c>
      <c r="L416" s="26"/>
      <c r="M416" s="13"/>
    </row>
    <row r="417" spans="2:13" ht="17.850000000000001" customHeight="1" outlineLevel="1">
      <c r="B417" s="44">
        <v>44738</v>
      </c>
      <c r="C417" s="68" t="s">
        <v>19</v>
      </c>
      <c r="D417" s="68">
        <v>172</v>
      </c>
      <c r="E417" s="68">
        <v>51</v>
      </c>
      <c r="F417" s="68">
        <f t="shared" si="8"/>
        <v>121</v>
      </c>
      <c r="G417" s="68">
        <v>222</v>
      </c>
      <c r="H417" s="68">
        <v>72</v>
      </c>
      <c r="I417" s="70">
        <f t="shared" si="7"/>
        <v>150</v>
      </c>
      <c r="J417" s="106">
        <f>SUM($D$8,$D$12:$D417)/(_xlfn.DAYS(B417,"10-Jun-2020")+1)</f>
        <v>154.28112449799198</v>
      </c>
      <c r="K417" s="87" t="s">
        <v>61</v>
      </c>
      <c r="L417" s="26"/>
      <c r="M417" s="13"/>
    </row>
    <row r="418" spans="2:13" ht="17.850000000000001" customHeight="1" outlineLevel="1">
      <c r="B418" s="44">
        <v>44739</v>
      </c>
      <c r="C418" s="68" t="s">
        <v>28</v>
      </c>
      <c r="D418" s="68">
        <v>338</v>
      </c>
      <c r="E418" s="68">
        <v>190</v>
      </c>
      <c r="F418" s="68">
        <f t="shared" si="8"/>
        <v>148</v>
      </c>
      <c r="G418" s="68">
        <v>533</v>
      </c>
      <c r="H418" s="68">
        <v>352</v>
      </c>
      <c r="I418" s="70">
        <f t="shared" si="7"/>
        <v>181</v>
      </c>
      <c r="J418" s="106">
        <f>SUM($D$8,$D$12:$D418)/(_xlfn.DAYS(B418,"10-Jun-2020")+1)</f>
        <v>154.52673796791444</v>
      </c>
      <c r="K418" s="87" t="s">
        <v>59</v>
      </c>
      <c r="L418" s="26"/>
      <c r="M418" s="13"/>
    </row>
    <row r="419" spans="2:13" ht="17.850000000000001" customHeight="1" outlineLevel="1">
      <c r="B419" s="44">
        <v>44740</v>
      </c>
      <c r="C419" s="68" t="s">
        <v>29</v>
      </c>
      <c r="D419" s="68">
        <v>392</v>
      </c>
      <c r="E419" s="68">
        <v>241</v>
      </c>
      <c r="F419" s="68">
        <f t="shared" si="8"/>
        <v>151</v>
      </c>
      <c r="G419" s="68">
        <v>714</v>
      </c>
      <c r="H419" s="68">
        <v>520</v>
      </c>
      <c r="I419" s="70">
        <f t="shared" si="7"/>
        <v>194</v>
      </c>
      <c r="J419" s="106">
        <f>SUM($D$8,$D$12:$D419)/(_xlfn.DAYS(B419,"10-Jun-2020")+1)</f>
        <v>154.8437917222964</v>
      </c>
      <c r="K419" s="87" t="s">
        <v>59</v>
      </c>
      <c r="L419" s="26"/>
      <c r="M419" s="13"/>
    </row>
    <row r="420" spans="2:13" ht="35.1" customHeight="1" outlineLevel="1">
      <c r="B420" s="44">
        <v>44741</v>
      </c>
      <c r="C420" s="68" t="s">
        <v>15</v>
      </c>
      <c r="D420" s="68">
        <v>271</v>
      </c>
      <c r="E420" s="68">
        <v>169</v>
      </c>
      <c r="F420" s="68">
        <f t="shared" si="8"/>
        <v>102</v>
      </c>
      <c r="G420" s="68">
        <v>614</v>
      </c>
      <c r="H420" s="68">
        <v>494</v>
      </c>
      <c r="I420" s="70">
        <f t="shared" si="7"/>
        <v>120</v>
      </c>
      <c r="J420" s="106">
        <f>SUM($D$8,$D$12:$D420)/(_xlfn.DAYS(B420,"10-Jun-2020")+1)</f>
        <v>154.99866666666668</v>
      </c>
      <c r="K420" s="86" t="s">
        <v>125</v>
      </c>
      <c r="L420" s="26"/>
      <c r="M420" s="13"/>
    </row>
    <row r="421" spans="2:13" ht="17.850000000000001" customHeight="1" outlineLevel="1">
      <c r="B421" s="44">
        <v>44742</v>
      </c>
      <c r="C421" s="68" t="s">
        <v>16</v>
      </c>
      <c r="D421" s="68">
        <v>210</v>
      </c>
      <c r="E421" s="68">
        <v>164</v>
      </c>
      <c r="F421" s="68">
        <f t="shared" si="8"/>
        <v>46</v>
      </c>
      <c r="G421" s="68">
        <v>382</v>
      </c>
      <c r="H421" s="68">
        <v>326</v>
      </c>
      <c r="I421" s="70">
        <f t="shared" si="7"/>
        <v>56</v>
      </c>
      <c r="J421" s="106">
        <f>SUM($D$8,$D$12:$D421)/(_xlfn.DAYS(B421,"10-Jun-2020")+1)</f>
        <v>155.07190412782955</v>
      </c>
      <c r="K421" s="87" t="s">
        <v>61</v>
      </c>
      <c r="L421" s="26"/>
      <c r="M421" s="13"/>
    </row>
    <row r="422" spans="2:13" ht="17.850000000000001" customHeight="1" outlineLevel="1">
      <c r="B422" s="44">
        <v>44743</v>
      </c>
      <c r="C422" s="68" t="s">
        <v>26</v>
      </c>
      <c r="D422" s="68">
        <v>188</v>
      </c>
      <c r="E422" s="68">
        <v>150</v>
      </c>
      <c r="F422" s="68">
        <f t="shared" si="8"/>
        <v>38</v>
      </c>
      <c r="G422" s="68">
        <v>376</v>
      </c>
      <c r="H422" s="68">
        <v>294</v>
      </c>
      <c r="I422" s="70">
        <f t="shared" si="7"/>
        <v>82</v>
      </c>
      <c r="J422" s="106">
        <f>SUM($D$8,$D$12:$D422)/(_xlfn.DAYS(B422,"10-Jun-2020")+1)</f>
        <v>155.11569148936169</v>
      </c>
      <c r="K422" s="87" t="s">
        <v>59</v>
      </c>
      <c r="L422" s="26"/>
      <c r="M422" s="13"/>
    </row>
    <row r="423" spans="2:13" ht="17.850000000000001" customHeight="1" outlineLevel="1">
      <c r="B423" s="44">
        <v>44744</v>
      </c>
      <c r="C423" s="68" t="s">
        <v>18</v>
      </c>
      <c r="D423" s="68">
        <v>66</v>
      </c>
      <c r="E423" s="68">
        <v>38</v>
      </c>
      <c r="F423" s="68">
        <f t="shared" si="8"/>
        <v>28</v>
      </c>
      <c r="G423" s="68">
        <v>104</v>
      </c>
      <c r="H423" s="68">
        <v>60</v>
      </c>
      <c r="I423" s="70">
        <f t="shared" ref="I423:I428" si="9">G423-H423</f>
        <v>44</v>
      </c>
      <c r="J423" s="106">
        <f>SUM($D$8,$D$12:$D423)/(_xlfn.DAYS(B423,"10-Jun-2020")+1)</f>
        <v>154.99734395750332</v>
      </c>
      <c r="K423" s="87" t="s">
        <v>59</v>
      </c>
      <c r="L423" s="26"/>
      <c r="M423" s="13"/>
    </row>
    <row r="424" spans="2:13" ht="35.1" customHeight="1" outlineLevel="1">
      <c r="B424" s="44">
        <v>44745</v>
      </c>
      <c r="C424" s="68" t="s">
        <v>19</v>
      </c>
      <c r="D424" s="68">
        <v>63</v>
      </c>
      <c r="E424" s="68">
        <v>40</v>
      </c>
      <c r="F424" s="68">
        <f t="shared" ref="F424:F487" si="10">D424-E424</f>
        <v>23</v>
      </c>
      <c r="G424" s="68">
        <v>102</v>
      </c>
      <c r="H424" s="68">
        <v>61</v>
      </c>
      <c r="I424" s="70">
        <f t="shared" si="9"/>
        <v>41</v>
      </c>
      <c r="J424" s="106">
        <f>SUM($D$8,$D$12:$D424)/(_xlfn.DAYS(B424,"10-Jun-2020")+1)</f>
        <v>154.87533156498674</v>
      </c>
      <c r="K424" s="86" t="s">
        <v>128</v>
      </c>
      <c r="L424" s="26"/>
      <c r="M424" s="13"/>
    </row>
    <row r="425" spans="2:13" ht="17.850000000000001" customHeight="1" outlineLevel="1">
      <c r="B425" s="44">
        <v>44746</v>
      </c>
      <c r="C425" s="68" t="s">
        <v>28</v>
      </c>
      <c r="D425" s="68">
        <v>236</v>
      </c>
      <c r="E425" s="68">
        <v>178</v>
      </c>
      <c r="F425" s="68">
        <f t="shared" si="10"/>
        <v>58</v>
      </c>
      <c r="G425" s="68">
        <v>437</v>
      </c>
      <c r="H425" s="68">
        <v>320</v>
      </c>
      <c r="I425" s="70">
        <f t="shared" si="9"/>
        <v>117</v>
      </c>
      <c r="J425" s="106">
        <f>SUM($D$8,$D$12:$D425)/(_xlfn.DAYS(B425,"10-Jun-2020")+1)</f>
        <v>154.98278145695363</v>
      </c>
      <c r="K425" s="87" t="s">
        <v>59</v>
      </c>
      <c r="L425" s="26"/>
      <c r="M425" s="13"/>
    </row>
    <row r="426" spans="2:13" ht="17.850000000000001" customHeight="1" outlineLevel="1">
      <c r="B426" s="44">
        <v>44747</v>
      </c>
      <c r="C426" s="68" t="s">
        <v>29</v>
      </c>
      <c r="D426" s="68">
        <v>260</v>
      </c>
      <c r="E426" s="68">
        <v>185</v>
      </c>
      <c r="F426" s="68">
        <f t="shared" si="10"/>
        <v>75</v>
      </c>
      <c r="G426" s="68">
        <v>505</v>
      </c>
      <c r="H426" s="68">
        <v>415</v>
      </c>
      <c r="I426" s="70">
        <f t="shared" si="9"/>
        <v>90</v>
      </c>
      <c r="J426" s="106">
        <f>SUM($D$8,$D$12:$D426)/(_xlfn.DAYS(B426,"10-Jun-2020")+1)</f>
        <v>155.12169312169311</v>
      </c>
      <c r="K426" s="86" t="s">
        <v>129</v>
      </c>
      <c r="L426" s="26"/>
      <c r="M426" s="13"/>
    </row>
    <row r="427" spans="2:13" ht="17.850000000000001" customHeight="1" outlineLevel="1">
      <c r="B427" s="44">
        <v>44748</v>
      </c>
      <c r="C427" s="68" t="s">
        <v>15</v>
      </c>
      <c r="D427" s="68">
        <v>265</v>
      </c>
      <c r="E427" s="68">
        <v>184</v>
      </c>
      <c r="F427" s="68">
        <f t="shared" si="10"/>
        <v>81</v>
      </c>
      <c r="G427" s="68">
        <v>455</v>
      </c>
      <c r="H427" s="68">
        <v>347</v>
      </c>
      <c r="I427" s="70">
        <f t="shared" si="9"/>
        <v>108</v>
      </c>
      <c r="J427" s="106">
        <f>SUM($D$8,$D$12:$D427)/(_xlfn.DAYS(B427,"10-Jun-2020")+1)</f>
        <v>155.26684280052839</v>
      </c>
      <c r="K427" s="87" t="s">
        <v>130</v>
      </c>
      <c r="L427" s="26"/>
      <c r="M427" s="13"/>
    </row>
    <row r="428" spans="2:13" ht="35.1" customHeight="1" outlineLevel="1">
      <c r="B428" s="44">
        <v>44749</v>
      </c>
      <c r="C428" s="68" t="s">
        <v>16</v>
      </c>
      <c r="D428" s="68">
        <v>270</v>
      </c>
      <c r="E428" s="68">
        <v>172</v>
      </c>
      <c r="F428" s="68">
        <f t="shared" si="10"/>
        <v>98</v>
      </c>
      <c r="G428" s="68">
        <v>430</v>
      </c>
      <c r="H428" s="68">
        <v>319</v>
      </c>
      <c r="I428" s="70">
        <f t="shared" si="9"/>
        <v>111</v>
      </c>
      <c r="J428" s="106">
        <f>SUM($D$8,$D$12:$D428)/(_xlfn.DAYS(B428,"10-Jun-2020")+1)</f>
        <v>155.41820580474933</v>
      </c>
      <c r="K428" s="11" t="s">
        <v>131</v>
      </c>
      <c r="L428" s="26"/>
      <c r="M428" s="13"/>
    </row>
    <row r="429" spans="2:13" ht="35.1" customHeight="1" outlineLevel="1">
      <c r="B429" s="44">
        <v>44750</v>
      </c>
      <c r="C429" s="68" t="s">
        <v>26</v>
      </c>
      <c r="D429" s="68">
        <v>227</v>
      </c>
      <c r="E429" s="68">
        <v>136</v>
      </c>
      <c r="F429" s="68">
        <f t="shared" si="10"/>
        <v>91</v>
      </c>
      <c r="G429" s="68">
        <v>386</v>
      </c>
      <c r="H429" s="68">
        <v>319</v>
      </c>
      <c r="I429" s="70">
        <v>265</v>
      </c>
      <c r="J429" s="106">
        <f>SUM($D$8,$D$12:$D429)/(_xlfn.DAYS(B429,"10-Jun-2020")+1)</f>
        <v>155.51251646903822</v>
      </c>
      <c r="K429" s="90" t="s">
        <v>133</v>
      </c>
      <c r="L429" s="26"/>
      <c r="M429" s="13"/>
    </row>
    <row r="430" spans="2:13" ht="17.850000000000001" customHeight="1" outlineLevel="1">
      <c r="B430" s="44">
        <v>44751</v>
      </c>
      <c r="C430" s="68" t="s">
        <v>18</v>
      </c>
      <c r="D430" s="68">
        <v>102</v>
      </c>
      <c r="E430" s="68">
        <v>47</v>
      </c>
      <c r="F430" s="68">
        <f t="shared" si="10"/>
        <v>55</v>
      </c>
      <c r="G430" s="68">
        <v>131</v>
      </c>
      <c r="H430" s="68">
        <v>66</v>
      </c>
      <c r="I430" s="70">
        <f t="shared" ref="I430:I493" si="11">G430-H430</f>
        <v>65</v>
      </c>
      <c r="J430" s="106">
        <f>SUM($D$8,$D$12:$D430)/(_xlfn.DAYS(B430,"10-Jun-2020")+1)</f>
        <v>155.44210526315788</v>
      </c>
      <c r="K430" s="69" t="s">
        <v>95</v>
      </c>
      <c r="L430" s="26"/>
      <c r="M430" s="13"/>
    </row>
    <row r="431" spans="2:13" ht="17.850000000000001" customHeight="1" outlineLevel="1">
      <c r="B431" s="44">
        <v>44752</v>
      </c>
      <c r="C431" s="68" t="s">
        <v>19</v>
      </c>
      <c r="D431" s="68">
        <v>82</v>
      </c>
      <c r="E431" s="68">
        <v>37</v>
      </c>
      <c r="F431" s="68">
        <f t="shared" si="10"/>
        <v>45</v>
      </c>
      <c r="G431" s="68">
        <v>104</v>
      </c>
      <c r="H431" s="68">
        <v>53</v>
      </c>
      <c r="I431" s="70">
        <f t="shared" si="11"/>
        <v>51</v>
      </c>
      <c r="J431" s="106">
        <f>SUM($D$8,$D$12:$D431)/(_xlfn.DAYS(B431,"10-Jun-2020")+1)</f>
        <v>155.3455978975033</v>
      </c>
      <c r="K431" s="69" t="s">
        <v>59</v>
      </c>
      <c r="L431" s="26"/>
      <c r="M431" s="13"/>
    </row>
    <row r="432" spans="2:13" ht="17.850000000000001" customHeight="1" outlineLevel="1">
      <c r="B432" s="44">
        <v>44753</v>
      </c>
      <c r="C432" s="68" t="s">
        <v>28</v>
      </c>
      <c r="D432" s="68">
        <v>210</v>
      </c>
      <c r="E432" s="68">
        <v>172</v>
      </c>
      <c r="F432" s="68">
        <f t="shared" si="10"/>
        <v>38</v>
      </c>
      <c r="G432" s="68">
        <v>448</v>
      </c>
      <c r="H432" s="68">
        <v>409</v>
      </c>
      <c r="I432" s="70">
        <f t="shared" si="11"/>
        <v>39</v>
      </c>
      <c r="J432" s="106">
        <f>SUM($D$8,$D$12:$D432)/(_xlfn.DAYS(B432,"10-Jun-2020")+1)</f>
        <v>155.41732283464566</v>
      </c>
      <c r="K432" s="69" t="s">
        <v>59</v>
      </c>
      <c r="L432" s="26"/>
      <c r="M432" s="13"/>
    </row>
    <row r="433" spans="2:13" ht="35.1" customHeight="1" outlineLevel="1">
      <c r="B433" s="44">
        <v>44754</v>
      </c>
      <c r="C433" s="68" t="s">
        <v>29</v>
      </c>
      <c r="D433" s="68">
        <v>238</v>
      </c>
      <c r="E433" s="68">
        <v>178</v>
      </c>
      <c r="F433" s="68">
        <f t="shared" si="10"/>
        <v>60</v>
      </c>
      <c r="G433" s="68">
        <v>476</v>
      </c>
      <c r="H433" s="68">
        <v>402</v>
      </c>
      <c r="I433" s="70">
        <f t="shared" si="11"/>
        <v>74</v>
      </c>
      <c r="J433" s="106">
        <f>SUM($D$8,$D$12:$D433)/(_xlfn.DAYS(B433,"10-Jun-2020")+1)</f>
        <v>155.52555701179554</v>
      </c>
      <c r="K433" s="90" t="s">
        <v>134</v>
      </c>
      <c r="L433" s="26"/>
      <c r="M433" s="13"/>
    </row>
    <row r="434" spans="2:13" ht="69.599999999999994" customHeight="1" outlineLevel="1">
      <c r="B434" s="44">
        <v>44755</v>
      </c>
      <c r="C434" s="68" t="s">
        <v>15</v>
      </c>
      <c r="D434" s="68">
        <v>303</v>
      </c>
      <c r="E434" s="68">
        <v>210</v>
      </c>
      <c r="F434" s="68">
        <f t="shared" si="10"/>
        <v>93</v>
      </c>
      <c r="G434" s="68">
        <v>705</v>
      </c>
      <c r="H434" s="68">
        <v>587</v>
      </c>
      <c r="I434" s="70">
        <f t="shared" si="11"/>
        <v>118</v>
      </c>
      <c r="J434" s="106">
        <f>SUM($D$8,$D$12:$D434)/(_xlfn.DAYS(B434,"10-Jun-2020")+1)</f>
        <v>155.71858638743456</v>
      </c>
      <c r="K434" s="91" t="s">
        <v>135</v>
      </c>
      <c r="L434" s="26"/>
      <c r="M434" s="13"/>
    </row>
    <row r="435" spans="2:13" ht="17.850000000000001" customHeight="1" outlineLevel="1">
      <c r="B435" s="44">
        <v>44756</v>
      </c>
      <c r="C435" s="68" t="s">
        <v>16</v>
      </c>
      <c r="D435" s="68">
        <v>454</v>
      </c>
      <c r="E435" s="68">
        <v>246</v>
      </c>
      <c r="F435" s="68">
        <f t="shared" si="10"/>
        <v>208</v>
      </c>
      <c r="G435" s="68">
        <v>721</v>
      </c>
      <c r="H435" s="68">
        <v>483</v>
      </c>
      <c r="I435" s="70">
        <f t="shared" si="11"/>
        <v>238</v>
      </c>
      <c r="J435" s="106">
        <f>SUM($D$8,$D$12:$D435)/(_xlfn.DAYS(B435,"10-Jun-2020")+1)</f>
        <v>156.10849673202614</v>
      </c>
      <c r="K435" s="92" t="s">
        <v>61</v>
      </c>
      <c r="L435" s="26"/>
      <c r="M435" s="13"/>
    </row>
    <row r="436" spans="2:13" ht="17.850000000000001" customHeight="1" outlineLevel="1">
      <c r="B436" s="44">
        <v>44757</v>
      </c>
      <c r="C436" s="68" t="s">
        <v>26</v>
      </c>
      <c r="D436" s="68">
        <v>521</v>
      </c>
      <c r="E436" s="68">
        <v>269</v>
      </c>
      <c r="F436" s="68">
        <f t="shared" si="10"/>
        <v>252</v>
      </c>
      <c r="G436" s="68">
        <v>699</v>
      </c>
      <c r="H436" s="68">
        <v>416</v>
      </c>
      <c r="I436" s="70">
        <f t="shared" si="11"/>
        <v>283</v>
      </c>
      <c r="J436" s="106">
        <f>SUM($D$8,$D$12:$D436)/(_xlfn.DAYS(B436,"10-Jun-2020")+1)</f>
        <v>156.58485639686685</v>
      </c>
      <c r="K436" s="92" t="s">
        <v>59</v>
      </c>
      <c r="L436" s="26"/>
      <c r="M436" s="13"/>
    </row>
    <row r="437" spans="2:13" ht="17.850000000000001" customHeight="1" outlineLevel="1">
      <c r="B437" s="44">
        <v>44758</v>
      </c>
      <c r="C437" s="68" t="s">
        <v>18</v>
      </c>
      <c r="D437" s="68">
        <v>165</v>
      </c>
      <c r="E437" s="68">
        <v>61</v>
      </c>
      <c r="F437" s="68">
        <f t="shared" si="10"/>
        <v>104</v>
      </c>
      <c r="G437" s="68">
        <v>220</v>
      </c>
      <c r="H437" s="68">
        <v>78</v>
      </c>
      <c r="I437" s="70">
        <f t="shared" si="11"/>
        <v>142</v>
      </c>
      <c r="J437" s="106">
        <f>SUM($D$8,$D$12:$D437)/(_xlfn.DAYS(B437,"10-Jun-2020")+1)</f>
        <v>156.59582790091264</v>
      </c>
      <c r="K437" s="92" t="s">
        <v>59</v>
      </c>
      <c r="L437" s="26"/>
      <c r="M437" s="13"/>
    </row>
    <row r="438" spans="2:13" ht="17.850000000000001" customHeight="1" outlineLevel="1">
      <c r="B438" s="44">
        <v>44759</v>
      </c>
      <c r="C438" s="68" t="s">
        <v>19</v>
      </c>
      <c r="D438" s="68">
        <v>110</v>
      </c>
      <c r="E438" s="68">
        <v>31</v>
      </c>
      <c r="F438" s="68">
        <f t="shared" si="10"/>
        <v>79</v>
      </c>
      <c r="G438" s="68">
        <v>153</v>
      </c>
      <c r="H438" s="68">
        <v>56</v>
      </c>
      <c r="I438" s="70">
        <f t="shared" si="11"/>
        <v>97</v>
      </c>
      <c r="J438" s="106">
        <f>SUM($D$8,$D$12:$D438)/(_xlfn.DAYS(B438,"10-Jun-2020")+1)</f>
        <v>156.53515625</v>
      </c>
      <c r="K438" s="92" t="s">
        <v>59</v>
      </c>
      <c r="L438" s="26"/>
      <c r="M438" s="13"/>
    </row>
    <row r="439" spans="2:13" ht="17.850000000000001" customHeight="1" outlineLevel="1">
      <c r="B439" s="44">
        <v>44760</v>
      </c>
      <c r="C439" s="68" t="s">
        <v>28</v>
      </c>
      <c r="D439" s="68">
        <v>306</v>
      </c>
      <c r="E439" s="68">
        <v>180</v>
      </c>
      <c r="F439" s="68">
        <f t="shared" si="10"/>
        <v>126</v>
      </c>
      <c r="G439" s="68">
        <v>408</v>
      </c>
      <c r="H439" s="68">
        <v>265</v>
      </c>
      <c r="I439" s="70">
        <f t="shared" si="11"/>
        <v>143</v>
      </c>
      <c r="J439" s="106">
        <f>SUM($D$8,$D$12:$D439)/(_xlfn.DAYS(B439,"10-Jun-2020")+1)</f>
        <v>156.72951885565669</v>
      </c>
      <c r="K439" s="92" t="s">
        <v>59</v>
      </c>
      <c r="L439" s="26"/>
      <c r="M439" s="13"/>
    </row>
    <row r="440" spans="2:13" ht="35.1" customHeight="1" outlineLevel="1">
      <c r="B440" s="44">
        <v>44761</v>
      </c>
      <c r="C440" s="68" t="s">
        <v>29</v>
      </c>
      <c r="D440" s="68">
        <v>312</v>
      </c>
      <c r="E440" s="68">
        <v>231</v>
      </c>
      <c r="F440" s="68">
        <f t="shared" si="10"/>
        <v>81</v>
      </c>
      <c r="G440" s="68">
        <v>1052</v>
      </c>
      <c r="H440" s="68">
        <v>946</v>
      </c>
      <c r="I440" s="70">
        <f t="shared" si="11"/>
        <v>106</v>
      </c>
      <c r="J440" s="106">
        <f>SUM($D$8,$D$12:$D440)/(_xlfn.DAYS(B440,"10-Jun-2020")+1)</f>
        <v>156.93116883116883</v>
      </c>
      <c r="K440" s="93" t="s">
        <v>137</v>
      </c>
      <c r="L440" s="26"/>
      <c r="M440" s="13"/>
    </row>
    <row r="441" spans="2:13" ht="17.850000000000001" customHeight="1" outlineLevel="1">
      <c r="B441" s="44">
        <v>44762</v>
      </c>
      <c r="C441" s="68" t="s">
        <v>15</v>
      </c>
      <c r="D441" s="68">
        <v>383</v>
      </c>
      <c r="E441" s="68">
        <v>302</v>
      </c>
      <c r="F441" s="68">
        <f t="shared" si="10"/>
        <v>81</v>
      </c>
      <c r="G441" s="68">
        <v>616</v>
      </c>
      <c r="H441" s="68">
        <v>517</v>
      </c>
      <c r="I441" s="70">
        <f t="shared" si="11"/>
        <v>99</v>
      </c>
      <c r="J441" s="106">
        <f>SUM($D$8,$D$12:$D441)/(_xlfn.DAYS(B441,"10-Jun-2020")+1)</f>
        <v>157.22438391699092</v>
      </c>
      <c r="K441" s="92" t="s">
        <v>59</v>
      </c>
      <c r="L441" s="26"/>
      <c r="M441" s="13"/>
    </row>
    <row r="442" spans="2:13" ht="17.850000000000001" customHeight="1" outlineLevel="1">
      <c r="B442" s="44">
        <v>44763</v>
      </c>
      <c r="C442" s="68" t="s">
        <v>16</v>
      </c>
      <c r="D442" s="68">
        <v>196</v>
      </c>
      <c r="E442" s="68">
        <v>146</v>
      </c>
      <c r="F442" s="68">
        <f t="shared" si="10"/>
        <v>50</v>
      </c>
      <c r="G442" s="68">
        <v>292</v>
      </c>
      <c r="H442" s="68">
        <v>228</v>
      </c>
      <c r="I442" s="70">
        <f t="shared" si="11"/>
        <v>64</v>
      </c>
      <c r="J442" s="106">
        <f>SUM($D$8,$D$12:$D442)/(_xlfn.DAYS(B442,"10-Jun-2020")+1)</f>
        <v>157.27461139896374</v>
      </c>
      <c r="K442" s="92" t="s">
        <v>59</v>
      </c>
      <c r="L442" s="26"/>
      <c r="M442" s="13"/>
    </row>
    <row r="443" spans="2:13" ht="17.850000000000001" customHeight="1" outlineLevel="1">
      <c r="B443" s="44">
        <v>44764</v>
      </c>
      <c r="C443" s="68" t="s">
        <v>26</v>
      </c>
      <c r="D443" s="68">
        <v>371</v>
      </c>
      <c r="E443" s="68">
        <v>234</v>
      </c>
      <c r="F443" s="68">
        <f t="shared" si="10"/>
        <v>137</v>
      </c>
      <c r="G443" s="68">
        <v>592</v>
      </c>
      <c r="H443" s="68">
        <v>428</v>
      </c>
      <c r="I443" s="70">
        <f t="shared" si="11"/>
        <v>164</v>
      </c>
      <c r="J443" s="106">
        <f>SUM($D$8,$D$12:$D443)/(_xlfn.DAYS(B443,"10-Jun-2020")+1)</f>
        <v>157.55109961190169</v>
      </c>
      <c r="K443" s="93" t="s">
        <v>138</v>
      </c>
      <c r="L443" s="26"/>
      <c r="M443" s="13"/>
    </row>
    <row r="444" spans="2:13" ht="17.850000000000001" customHeight="1" outlineLevel="1">
      <c r="B444" s="44">
        <v>44765</v>
      </c>
      <c r="C444" s="68" t="s">
        <v>18</v>
      </c>
      <c r="D444" s="68">
        <v>154</v>
      </c>
      <c r="E444" s="68">
        <v>63</v>
      </c>
      <c r="F444" s="68">
        <f t="shared" si="10"/>
        <v>91</v>
      </c>
      <c r="G444" s="68">
        <v>186</v>
      </c>
      <c r="H444" s="68">
        <v>91</v>
      </c>
      <c r="I444" s="70">
        <f t="shared" si="11"/>
        <v>95</v>
      </c>
      <c r="J444" s="106">
        <f>SUM($D$8,$D$12:$D444)/(_xlfn.DAYS(B444,"10-Jun-2020")+1)</f>
        <v>157.54651162790697</v>
      </c>
      <c r="K444" s="92" t="s">
        <v>59</v>
      </c>
      <c r="L444" s="26"/>
      <c r="M444" s="13"/>
    </row>
    <row r="445" spans="2:13" ht="17.850000000000001" customHeight="1" outlineLevel="1">
      <c r="B445" s="44">
        <v>44766</v>
      </c>
      <c r="C445" s="68" t="s">
        <v>19</v>
      </c>
      <c r="D445" s="68">
        <v>105</v>
      </c>
      <c r="E445" s="68">
        <v>48</v>
      </c>
      <c r="F445" s="68">
        <f t="shared" si="10"/>
        <v>57</v>
      </c>
      <c r="G445" s="68">
        <v>147</v>
      </c>
      <c r="H445" s="68">
        <v>82</v>
      </c>
      <c r="I445" s="70">
        <f t="shared" si="11"/>
        <v>65</v>
      </c>
      <c r="J445" s="106">
        <f>SUM($D$8,$D$12:$D445)/(_xlfn.DAYS(B445,"10-Jun-2020")+1)</f>
        <v>157.47870967741935</v>
      </c>
      <c r="K445" s="92" t="s">
        <v>59</v>
      </c>
      <c r="L445" s="26"/>
      <c r="M445" s="13"/>
    </row>
    <row r="446" spans="2:13" ht="35.1" customHeight="1" outlineLevel="1">
      <c r="B446" s="44">
        <v>44767</v>
      </c>
      <c r="C446" s="68" t="s">
        <v>28</v>
      </c>
      <c r="D446" s="68">
        <v>334</v>
      </c>
      <c r="E446" s="68">
        <v>240</v>
      </c>
      <c r="F446" s="68">
        <f t="shared" si="10"/>
        <v>94</v>
      </c>
      <c r="G446" s="68">
        <v>594</v>
      </c>
      <c r="H446" s="68">
        <v>473</v>
      </c>
      <c r="I446" s="70">
        <f t="shared" si="11"/>
        <v>121</v>
      </c>
      <c r="J446" s="106">
        <f>SUM($D$8,$D$12:$D446)/(_xlfn.DAYS(B446,"10-Jun-2020")+1)</f>
        <v>157.70618556701032</v>
      </c>
      <c r="K446" s="11" t="s">
        <v>139</v>
      </c>
      <c r="L446" s="26"/>
      <c r="M446" s="13"/>
    </row>
    <row r="447" spans="2:13" ht="17.850000000000001" customHeight="1" outlineLevel="1">
      <c r="B447" s="44">
        <v>44768</v>
      </c>
      <c r="C447" s="68" t="s">
        <v>29</v>
      </c>
      <c r="D447" s="68">
        <v>381</v>
      </c>
      <c r="E447" s="68">
        <v>280</v>
      </c>
      <c r="F447" s="68">
        <f t="shared" si="10"/>
        <v>101</v>
      </c>
      <c r="G447" s="68">
        <v>682</v>
      </c>
      <c r="H447" s="68">
        <v>543</v>
      </c>
      <c r="I447" s="70">
        <f t="shared" si="11"/>
        <v>139</v>
      </c>
      <c r="J447" s="106">
        <f>SUM($D$8,$D$12:$D447)/(_xlfn.DAYS(B447,"10-Jun-2020")+1)</f>
        <v>157.993564993565</v>
      </c>
      <c r="K447" s="92" t="s">
        <v>59</v>
      </c>
      <c r="L447" s="26"/>
      <c r="M447" s="13"/>
    </row>
    <row r="448" spans="2:13" ht="17.850000000000001" customHeight="1" outlineLevel="1">
      <c r="B448" s="37">
        <v>44769</v>
      </c>
      <c r="C448" s="72" t="s">
        <v>15</v>
      </c>
      <c r="D448" s="72">
        <v>361</v>
      </c>
      <c r="E448" s="72">
        <v>240</v>
      </c>
      <c r="F448" s="72">
        <f t="shared" si="10"/>
        <v>121</v>
      </c>
      <c r="G448" s="72">
        <v>654</v>
      </c>
      <c r="H448" s="72">
        <v>511</v>
      </c>
      <c r="I448" s="74">
        <f t="shared" si="11"/>
        <v>143</v>
      </c>
      <c r="J448" s="106">
        <f>SUM($D$8,$D$12:$D448)/(_xlfn.DAYS(B448,"10-Jun-2020")+1)</f>
        <v>158.25449871465295</v>
      </c>
      <c r="K448" s="43" t="s">
        <v>140</v>
      </c>
      <c r="L448" s="26"/>
      <c r="M448" s="13"/>
    </row>
    <row r="449" spans="2:13" ht="17.850000000000001" customHeight="1" outlineLevel="1">
      <c r="B449" s="44">
        <v>44770</v>
      </c>
      <c r="C449" s="68" t="s">
        <v>16</v>
      </c>
      <c r="D449" s="68">
        <v>425</v>
      </c>
      <c r="E449" s="68">
        <v>265</v>
      </c>
      <c r="F449" s="68">
        <f t="shared" si="10"/>
        <v>160</v>
      </c>
      <c r="G449" s="68">
        <v>712</v>
      </c>
      <c r="H449" s="68">
        <v>532</v>
      </c>
      <c r="I449" s="70">
        <f t="shared" si="11"/>
        <v>180</v>
      </c>
      <c r="J449" s="106">
        <f>SUM($D$8,$D$12:$D449)/(_xlfn.DAYS(B449,"10-Jun-2020")+1)</f>
        <v>158.59691912708601</v>
      </c>
      <c r="K449" s="92" t="s">
        <v>59</v>
      </c>
      <c r="L449" s="26"/>
      <c r="M449" s="13"/>
    </row>
    <row r="450" spans="2:13" ht="52.35" customHeight="1" outlineLevel="1">
      <c r="B450" s="44">
        <v>44771</v>
      </c>
      <c r="C450" s="68" t="s">
        <v>26</v>
      </c>
      <c r="D450" s="68">
        <v>338</v>
      </c>
      <c r="E450" s="68">
        <v>230</v>
      </c>
      <c r="F450" s="68">
        <f t="shared" si="10"/>
        <v>108</v>
      </c>
      <c r="G450" s="68">
        <v>675</v>
      </c>
      <c r="H450" s="68">
        <v>541</v>
      </c>
      <c r="I450" s="70">
        <f t="shared" si="11"/>
        <v>134</v>
      </c>
      <c r="J450" s="106">
        <f>SUM($D$8,$D$12:$D450)/(_xlfn.DAYS(B450,"10-Jun-2020")+1)</f>
        <v>158.82692307692307</v>
      </c>
      <c r="K450" s="11" t="s">
        <v>141</v>
      </c>
      <c r="L450" s="26"/>
      <c r="M450" s="13"/>
    </row>
    <row r="451" spans="2:13" ht="17.850000000000001" customHeight="1" outlineLevel="1">
      <c r="B451" s="44">
        <v>44772</v>
      </c>
      <c r="C451" s="68" t="s">
        <v>18</v>
      </c>
      <c r="D451" s="68">
        <v>280</v>
      </c>
      <c r="E451" s="68">
        <v>82</v>
      </c>
      <c r="F451" s="68">
        <f t="shared" si="10"/>
        <v>198</v>
      </c>
      <c r="G451" s="68">
        <v>318</v>
      </c>
      <c r="H451" s="68">
        <v>110</v>
      </c>
      <c r="I451" s="70">
        <f t="shared" si="11"/>
        <v>208</v>
      </c>
      <c r="J451" s="106">
        <f>SUM($D$8,$D$12:$D451)/(_xlfn.DAYS(B451,"10-Jun-2020")+1)</f>
        <v>158.98207426376442</v>
      </c>
      <c r="K451" s="92" t="s">
        <v>59</v>
      </c>
      <c r="L451" s="26"/>
      <c r="M451" s="13"/>
    </row>
    <row r="452" spans="2:13" ht="17.850000000000001" customHeight="1" outlineLevel="1">
      <c r="B452" s="44">
        <v>44773</v>
      </c>
      <c r="C452" s="68" t="s">
        <v>19</v>
      </c>
      <c r="D452" s="68">
        <v>144</v>
      </c>
      <c r="E452" s="68">
        <v>50</v>
      </c>
      <c r="F452" s="68">
        <f t="shared" si="10"/>
        <v>94</v>
      </c>
      <c r="G452" s="68">
        <v>189</v>
      </c>
      <c r="H452" s="68">
        <v>84</v>
      </c>
      <c r="I452" s="70">
        <f t="shared" si="11"/>
        <v>105</v>
      </c>
      <c r="J452" s="106">
        <f>SUM($D$8,$D$12:$D452)/(_xlfn.DAYS(B452,"10-Jun-2020")+1)</f>
        <v>158.96291560102301</v>
      </c>
      <c r="K452" s="92" t="s">
        <v>59</v>
      </c>
      <c r="L452" s="26"/>
      <c r="M452" s="13"/>
    </row>
    <row r="453" spans="2:13" ht="17.850000000000001" customHeight="1" outlineLevel="1" collapsed="1">
      <c r="B453" s="44">
        <v>44774</v>
      </c>
      <c r="C453" s="68" t="s">
        <v>28</v>
      </c>
      <c r="D453" s="68">
        <v>469</v>
      </c>
      <c r="E453" s="68">
        <v>237</v>
      </c>
      <c r="F453" s="68">
        <f t="shared" si="10"/>
        <v>232</v>
      </c>
      <c r="G453" s="68">
        <v>731</v>
      </c>
      <c r="H453" s="68">
        <v>461</v>
      </c>
      <c r="I453" s="70">
        <f t="shared" si="11"/>
        <v>270</v>
      </c>
      <c r="J453" s="106">
        <f>SUM($D$8,$D$12:$D453)/(_xlfn.DAYS(B453,"10-Jun-2020")+1)</f>
        <v>159.35887611749681</v>
      </c>
      <c r="K453" s="50" t="s">
        <v>142</v>
      </c>
      <c r="L453" s="26"/>
      <c r="M453" s="13"/>
    </row>
    <row r="454" spans="2:13" ht="17.850000000000001" customHeight="1" outlineLevel="1">
      <c r="B454" s="44">
        <v>44775</v>
      </c>
      <c r="C454" s="68" t="s">
        <v>29</v>
      </c>
      <c r="D454" s="68">
        <v>564</v>
      </c>
      <c r="E454" s="68">
        <v>285</v>
      </c>
      <c r="F454" s="68">
        <f t="shared" si="10"/>
        <v>279</v>
      </c>
      <c r="G454" s="68">
        <v>771</v>
      </c>
      <c r="H454" s="68">
        <v>449</v>
      </c>
      <c r="I454" s="70">
        <f t="shared" si="11"/>
        <v>322</v>
      </c>
      <c r="J454" s="106">
        <f>SUM($D$8,$D$12:$D454)/(_xlfn.DAYS(B454,"10-Jun-2020")+1)</f>
        <v>159.875</v>
      </c>
      <c r="K454" s="85" t="s">
        <v>61</v>
      </c>
      <c r="L454" s="26"/>
      <c r="M454" s="13"/>
    </row>
    <row r="455" spans="2:13" ht="35.1" customHeight="1" outlineLevel="1">
      <c r="B455" s="44">
        <v>44776</v>
      </c>
      <c r="C455" s="68" t="s">
        <v>15</v>
      </c>
      <c r="D455" s="68">
        <v>541</v>
      </c>
      <c r="E455" s="68">
        <v>308</v>
      </c>
      <c r="F455" s="68">
        <f t="shared" si="10"/>
        <v>233</v>
      </c>
      <c r="G455" s="68">
        <v>973</v>
      </c>
      <c r="H455" s="68">
        <v>699</v>
      </c>
      <c r="I455" s="70">
        <f t="shared" si="11"/>
        <v>274</v>
      </c>
      <c r="J455" s="106">
        <f>SUM($D$8,$D$12:$D455)/(_xlfn.DAYS(B455,"10-Jun-2020")+1)</f>
        <v>160.36050955414012</v>
      </c>
      <c r="K455" s="11" t="s">
        <v>144</v>
      </c>
      <c r="L455" s="26"/>
      <c r="M455" s="13"/>
    </row>
    <row r="456" spans="2:13" ht="17.850000000000001" customHeight="1" outlineLevel="1">
      <c r="B456" s="44">
        <v>44777</v>
      </c>
      <c r="C456" s="68" t="s">
        <v>16</v>
      </c>
      <c r="D456" s="68">
        <v>522</v>
      </c>
      <c r="E456" s="68">
        <v>278</v>
      </c>
      <c r="F456" s="68">
        <f t="shared" si="10"/>
        <v>244</v>
      </c>
      <c r="G456" s="68">
        <v>742</v>
      </c>
      <c r="H456" s="68">
        <v>460</v>
      </c>
      <c r="I456" s="70">
        <f t="shared" si="11"/>
        <v>282</v>
      </c>
      <c r="J456" s="106">
        <f>SUM($D$8,$D$12:$D456)/(_xlfn.DAYS(B456,"10-Jun-2020")+1)</f>
        <v>160.82061068702291</v>
      </c>
      <c r="K456" s="50" t="s">
        <v>145</v>
      </c>
      <c r="L456" s="26"/>
      <c r="M456" s="13"/>
    </row>
    <row r="457" spans="2:13" ht="35.1" customHeight="1" outlineLevel="1">
      <c r="B457" s="44">
        <v>44778</v>
      </c>
      <c r="C457" s="68" t="s">
        <v>26</v>
      </c>
      <c r="D457" s="68">
        <v>419</v>
      </c>
      <c r="E457" s="68">
        <v>220</v>
      </c>
      <c r="F457" s="68">
        <f t="shared" si="10"/>
        <v>199</v>
      </c>
      <c r="G457" s="68">
        <v>694</v>
      </c>
      <c r="H457" s="68">
        <v>457</v>
      </c>
      <c r="I457" s="70">
        <f t="shared" si="11"/>
        <v>237</v>
      </c>
      <c r="J457" s="106">
        <f>SUM($D$8,$D$12:$D457)/(_xlfn.DAYS(B457,"10-Jun-2020")+1)</f>
        <v>161.14866581956798</v>
      </c>
      <c r="K457" s="11" t="s">
        <v>146</v>
      </c>
      <c r="L457" s="26"/>
      <c r="M457" s="13"/>
    </row>
    <row r="458" spans="2:13" ht="17.850000000000001" customHeight="1" outlineLevel="1">
      <c r="B458" s="44">
        <v>44779</v>
      </c>
      <c r="C458" s="68" t="s">
        <v>18</v>
      </c>
      <c r="D458" s="68">
        <v>233</v>
      </c>
      <c r="E458" s="68">
        <v>59</v>
      </c>
      <c r="F458" s="68">
        <f t="shared" si="10"/>
        <v>174</v>
      </c>
      <c r="G458" s="68">
        <v>282</v>
      </c>
      <c r="H458" s="68">
        <v>90</v>
      </c>
      <c r="I458" s="70">
        <f t="shared" si="11"/>
        <v>192</v>
      </c>
      <c r="J458" s="106">
        <f>SUM($D$8,$D$12:$D458)/(_xlfn.DAYS(B458,"10-Jun-2020")+1)</f>
        <v>161.23984771573603</v>
      </c>
      <c r="K458" s="85" t="s">
        <v>59</v>
      </c>
      <c r="L458" s="26"/>
      <c r="M458" s="13"/>
    </row>
    <row r="459" spans="2:13" ht="17.850000000000001" customHeight="1" outlineLevel="1">
      <c r="B459" s="44">
        <v>44780</v>
      </c>
      <c r="C459" s="68" t="s">
        <v>19</v>
      </c>
      <c r="D459" s="68">
        <v>217</v>
      </c>
      <c r="E459" s="68">
        <v>58</v>
      </c>
      <c r="F459" s="68">
        <f t="shared" si="10"/>
        <v>159</v>
      </c>
      <c r="G459" s="68">
        <v>275</v>
      </c>
      <c r="H459" s="68">
        <v>102</v>
      </c>
      <c r="I459" s="70">
        <f t="shared" si="11"/>
        <v>173</v>
      </c>
      <c r="J459" s="106">
        <f>SUM($D$8,$D$12:$D459)/(_xlfn.DAYS(B459,"10-Jun-2020")+1)</f>
        <v>161.31051964512039</v>
      </c>
      <c r="K459" s="85" t="s">
        <v>59</v>
      </c>
      <c r="L459" s="26"/>
      <c r="M459" s="13"/>
    </row>
    <row r="460" spans="2:13" ht="17.850000000000001" customHeight="1" outlineLevel="1">
      <c r="B460" s="44">
        <v>44781</v>
      </c>
      <c r="C460" s="68" t="s">
        <v>28</v>
      </c>
      <c r="D460" s="68">
        <v>437</v>
      </c>
      <c r="E460" s="68">
        <v>258</v>
      </c>
      <c r="F460" s="68">
        <f t="shared" si="10"/>
        <v>179</v>
      </c>
      <c r="G460" s="68">
        <v>823</v>
      </c>
      <c r="H460" s="68">
        <v>610</v>
      </c>
      <c r="I460" s="70">
        <f t="shared" si="11"/>
        <v>213</v>
      </c>
      <c r="J460" s="106">
        <f>SUM($D$8,$D$12:$D460)/(_xlfn.DAYS(B460,"10-Jun-2020")+1)</f>
        <v>161.65949367088606</v>
      </c>
      <c r="K460" s="94" t="s">
        <v>147</v>
      </c>
      <c r="L460" s="26"/>
      <c r="M460" s="13"/>
    </row>
    <row r="461" spans="2:13" ht="17.850000000000001" customHeight="1" outlineLevel="1">
      <c r="B461" s="44">
        <v>44782</v>
      </c>
      <c r="C461" s="68" t="s">
        <v>29</v>
      </c>
      <c r="D461" s="68">
        <v>395</v>
      </c>
      <c r="E461" s="68">
        <v>260</v>
      </c>
      <c r="F461" s="68">
        <f t="shared" si="10"/>
        <v>135</v>
      </c>
      <c r="G461" s="68">
        <v>684</v>
      </c>
      <c r="H461" s="68">
        <v>505</v>
      </c>
      <c r="I461" s="70">
        <f t="shared" si="11"/>
        <v>179</v>
      </c>
      <c r="J461" s="106">
        <f>SUM($D$8,$D$12:$D461)/(_xlfn.DAYS(B461,"10-Jun-2020")+1)</f>
        <v>161.95448798988622</v>
      </c>
      <c r="K461" s="50" t="s">
        <v>148</v>
      </c>
      <c r="L461" s="26"/>
      <c r="M461" s="13"/>
    </row>
    <row r="462" spans="2:13" ht="35.1" customHeight="1" outlineLevel="1">
      <c r="B462" s="44">
        <v>44783</v>
      </c>
      <c r="C462" s="68" t="s">
        <v>15</v>
      </c>
      <c r="D462" s="68">
        <v>392</v>
      </c>
      <c r="E462" s="68">
        <v>244</v>
      </c>
      <c r="F462" s="68">
        <f t="shared" si="10"/>
        <v>148</v>
      </c>
      <c r="G462" s="68">
        <v>602</v>
      </c>
      <c r="H462" s="68">
        <v>435</v>
      </c>
      <c r="I462" s="70">
        <f t="shared" si="11"/>
        <v>167</v>
      </c>
      <c r="J462" s="106">
        <f>SUM($D$8,$D$12:$D462)/(_xlfn.DAYS(B462,"10-Jun-2020")+1)</f>
        <v>162.24494949494951</v>
      </c>
      <c r="K462" s="93" t="s">
        <v>149</v>
      </c>
      <c r="L462" s="26"/>
      <c r="M462" s="13"/>
    </row>
    <row r="463" spans="2:13" ht="35.1" customHeight="1" outlineLevel="1">
      <c r="B463" s="44">
        <v>44784</v>
      </c>
      <c r="C463" s="68" t="s">
        <v>16</v>
      </c>
      <c r="D463" s="68">
        <v>371</v>
      </c>
      <c r="E463" s="68">
        <v>223</v>
      </c>
      <c r="F463" s="68">
        <f t="shared" si="10"/>
        <v>148</v>
      </c>
      <c r="G463" s="68">
        <v>595</v>
      </c>
      <c r="H463" s="68">
        <v>424</v>
      </c>
      <c r="I463" s="70">
        <f t="shared" si="11"/>
        <v>171</v>
      </c>
      <c r="J463" s="106">
        <f>SUM($D$8,$D$12:$D463)/(_xlfn.DAYS(B463,"10-Jun-2020")+1)</f>
        <v>162.50819672131146</v>
      </c>
      <c r="K463" s="11" t="s">
        <v>150</v>
      </c>
      <c r="L463" s="26"/>
      <c r="M463" s="13"/>
    </row>
    <row r="464" spans="2:13" ht="17.850000000000001" customHeight="1" outlineLevel="1">
      <c r="B464" s="44">
        <v>44785</v>
      </c>
      <c r="C464" s="68" t="s">
        <v>26</v>
      </c>
      <c r="D464" s="68">
        <v>323</v>
      </c>
      <c r="E464" s="68">
        <v>211</v>
      </c>
      <c r="F464" s="68">
        <f t="shared" si="10"/>
        <v>112</v>
      </c>
      <c r="G464" s="68">
        <v>617</v>
      </c>
      <c r="H464" s="68">
        <v>471</v>
      </c>
      <c r="I464" s="70">
        <f t="shared" si="11"/>
        <v>146</v>
      </c>
      <c r="J464" s="106">
        <f>SUM($D$8,$D$12:$D464)/(_xlfn.DAYS(B464,"10-Jun-2020")+1)</f>
        <v>162.71032745591938</v>
      </c>
      <c r="K464" s="85" t="s">
        <v>59</v>
      </c>
      <c r="L464" s="26"/>
      <c r="M464" s="13"/>
    </row>
    <row r="465" spans="2:13" ht="17.850000000000001" customHeight="1" outlineLevel="1">
      <c r="B465" s="44">
        <v>44786</v>
      </c>
      <c r="C465" s="68" t="s">
        <v>18</v>
      </c>
      <c r="D465" s="68">
        <v>110</v>
      </c>
      <c r="E465" s="68">
        <v>53</v>
      </c>
      <c r="F465" s="68">
        <f t="shared" si="10"/>
        <v>57</v>
      </c>
      <c r="G465" s="68">
        <v>158</v>
      </c>
      <c r="H465" s="68">
        <v>89</v>
      </c>
      <c r="I465" s="70">
        <f t="shared" si="11"/>
        <v>69</v>
      </c>
      <c r="J465" s="106">
        <f>SUM($D$8,$D$12:$D465)/(_xlfn.DAYS(B465,"10-Jun-2020")+1)</f>
        <v>162.6440251572327</v>
      </c>
      <c r="K465" s="85" t="s">
        <v>59</v>
      </c>
      <c r="L465" s="26"/>
      <c r="M465" s="13"/>
    </row>
    <row r="466" spans="2:13" ht="17.850000000000001" customHeight="1" outlineLevel="1">
      <c r="B466" s="44">
        <v>44787</v>
      </c>
      <c r="C466" s="68" t="s">
        <v>19</v>
      </c>
      <c r="D466" s="68">
        <v>104</v>
      </c>
      <c r="E466" s="68">
        <v>41</v>
      </c>
      <c r="F466" s="68">
        <f t="shared" si="10"/>
        <v>63</v>
      </c>
      <c r="G466" s="68">
        <v>143</v>
      </c>
      <c r="H466" s="68">
        <v>73</v>
      </c>
      <c r="I466" s="70">
        <f t="shared" si="11"/>
        <v>70</v>
      </c>
      <c r="J466" s="106">
        <f>SUM($D$8,$D$12:$D466)/(_xlfn.DAYS(B466,"10-Jun-2020")+1)</f>
        <v>162.57035175879398</v>
      </c>
      <c r="K466" s="85" t="s">
        <v>59</v>
      </c>
      <c r="L466" s="26"/>
      <c r="M466" s="13"/>
    </row>
    <row r="467" spans="2:13" ht="17.850000000000001" customHeight="1" outlineLevel="1">
      <c r="B467" s="44">
        <v>44788</v>
      </c>
      <c r="C467" s="68" t="s">
        <v>28</v>
      </c>
      <c r="D467" s="68">
        <v>192</v>
      </c>
      <c r="E467" s="68">
        <v>137</v>
      </c>
      <c r="F467" s="68">
        <f t="shared" si="10"/>
        <v>55</v>
      </c>
      <c r="G467" s="68">
        <v>300</v>
      </c>
      <c r="H467" s="68">
        <v>226</v>
      </c>
      <c r="I467" s="70">
        <f t="shared" si="11"/>
        <v>74</v>
      </c>
      <c r="J467" s="106">
        <f>SUM($D$8,$D$12:$D467)/(_xlfn.DAYS(B467,"10-Jun-2020")+1)</f>
        <v>162.6072772898369</v>
      </c>
      <c r="K467" s="85" t="s">
        <v>59</v>
      </c>
      <c r="L467" s="26"/>
      <c r="M467" s="13"/>
    </row>
    <row r="468" spans="2:13" ht="17.850000000000001" customHeight="1" outlineLevel="1">
      <c r="B468" s="44">
        <v>44789</v>
      </c>
      <c r="C468" s="68" t="s">
        <v>29</v>
      </c>
      <c r="D468" s="68">
        <v>304</v>
      </c>
      <c r="E468" s="68">
        <v>256</v>
      </c>
      <c r="F468" s="68">
        <f t="shared" si="10"/>
        <v>48</v>
      </c>
      <c r="G468" s="68">
        <v>538</v>
      </c>
      <c r="H468" s="68">
        <v>479</v>
      </c>
      <c r="I468" s="70">
        <f t="shared" si="11"/>
        <v>59</v>
      </c>
      <c r="J468" s="106">
        <f>SUM($D$8,$D$12:$D468)/(_xlfn.DAYS(B468,"10-Jun-2020")+1)</f>
        <v>162.78446115288222</v>
      </c>
      <c r="K468" s="85" t="s">
        <v>59</v>
      </c>
      <c r="L468" s="26"/>
      <c r="M468" s="13"/>
    </row>
    <row r="469" spans="2:13" ht="34.35" customHeight="1" outlineLevel="1">
      <c r="B469" s="44">
        <v>44790</v>
      </c>
      <c r="C469" s="68" t="s">
        <v>15</v>
      </c>
      <c r="D469" s="68">
        <v>469</v>
      </c>
      <c r="E469" s="68">
        <v>237</v>
      </c>
      <c r="F469" s="68">
        <f t="shared" si="10"/>
        <v>232</v>
      </c>
      <c r="G469" s="68">
        <v>731</v>
      </c>
      <c r="H469" s="68">
        <v>461</v>
      </c>
      <c r="I469" s="70">
        <f t="shared" si="11"/>
        <v>270</v>
      </c>
      <c r="J469" s="106">
        <f>SUM($D$8,$D$12:$D469)/(_xlfn.DAYS(B469,"10-Jun-2020")+1)</f>
        <v>163.1677096370463</v>
      </c>
      <c r="K469" s="11" t="s">
        <v>151</v>
      </c>
      <c r="L469" s="26"/>
      <c r="M469" s="13"/>
    </row>
    <row r="470" spans="2:13" ht="17.850000000000001" customHeight="1" outlineLevel="1">
      <c r="B470" s="44">
        <v>44791</v>
      </c>
      <c r="C470" s="68" t="s">
        <v>16</v>
      </c>
      <c r="D470" s="68">
        <v>564</v>
      </c>
      <c r="E470" s="68">
        <v>286</v>
      </c>
      <c r="F470" s="68">
        <f t="shared" si="10"/>
        <v>278</v>
      </c>
      <c r="G470" s="68">
        <v>977</v>
      </c>
      <c r="H470" s="68">
        <v>643</v>
      </c>
      <c r="I470" s="70">
        <f t="shared" si="11"/>
        <v>334</v>
      </c>
      <c r="J470" s="106">
        <f>SUM($D$8,$D$12:$D470)/(_xlfn.DAYS(B470,"10-Jun-2020")+1)</f>
        <v>163.66874999999999</v>
      </c>
      <c r="K470" s="50" t="s">
        <v>152</v>
      </c>
      <c r="L470" s="26"/>
      <c r="M470" s="13"/>
    </row>
    <row r="471" spans="2:13" ht="69.599999999999994" customHeight="1" outlineLevel="1">
      <c r="B471" s="44">
        <v>44792</v>
      </c>
      <c r="C471" s="68" t="s">
        <v>26</v>
      </c>
      <c r="D471" s="68">
        <v>521</v>
      </c>
      <c r="E471" s="68">
        <v>308</v>
      </c>
      <c r="F471" s="68">
        <f t="shared" si="10"/>
        <v>213</v>
      </c>
      <c r="G471" s="68">
        <v>819</v>
      </c>
      <c r="H471" s="68">
        <v>566</v>
      </c>
      <c r="I471" s="70">
        <f t="shared" si="11"/>
        <v>253</v>
      </c>
      <c r="J471" s="106">
        <f>SUM($D$8,$D$12:$D471)/(_xlfn.DAYS(B471,"10-Jun-2020")+1)</f>
        <v>164.11485642946317</v>
      </c>
      <c r="K471" s="11" t="s">
        <v>153</v>
      </c>
      <c r="L471" s="26"/>
      <c r="M471" s="13"/>
    </row>
    <row r="472" spans="2:13" ht="17.850000000000001" customHeight="1" outlineLevel="1">
      <c r="B472" s="44">
        <v>44793</v>
      </c>
      <c r="C472" s="68" t="s">
        <v>18</v>
      </c>
      <c r="D472" s="68">
        <v>239</v>
      </c>
      <c r="E472" s="68">
        <v>70</v>
      </c>
      <c r="F472" s="68">
        <f t="shared" si="10"/>
        <v>169</v>
      </c>
      <c r="G472" s="68">
        <v>302</v>
      </c>
      <c r="H472" s="68">
        <v>98</v>
      </c>
      <c r="I472" s="70">
        <f t="shared" si="11"/>
        <v>204</v>
      </c>
      <c r="J472" s="106">
        <f>SUM($D$8,$D$12:$D472)/(_xlfn.DAYS(B472,"10-Jun-2020")+1)</f>
        <v>164.20822942643392</v>
      </c>
      <c r="K472" s="85" t="s">
        <v>59</v>
      </c>
      <c r="L472" s="26"/>
      <c r="M472" s="13"/>
    </row>
    <row r="473" spans="2:13" ht="17.850000000000001" customHeight="1" outlineLevel="1">
      <c r="B473" s="44">
        <v>44794</v>
      </c>
      <c r="C473" s="68" t="s">
        <v>19</v>
      </c>
      <c r="D473" s="68">
        <v>211</v>
      </c>
      <c r="E473" s="68">
        <v>46</v>
      </c>
      <c r="F473" s="68">
        <f t="shared" si="10"/>
        <v>165</v>
      </c>
      <c r="G473" s="68">
        <v>255</v>
      </c>
      <c r="H473" s="68">
        <v>71</v>
      </c>
      <c r="I473" s="70">
        <f t="shared" si="11"/>
        <v>184</v>
      </c>
      <c r="J473" s="106">
        <f>SUM($D$8,$D$12:$D473)/(_xlfn.DAYS(B473,"10-Jun-2020")+1)</f>
        <v>164.26650062266501</v>
      </c>
      <c r="K473" s="85" t="s">
        <v>59</v>
      </c>
      <c r="L473" s="26"/>
      <c r="M473" s="13"/>
    </row>
    <row r="474" spans="2:13" ht="17.850000000000001" customHeight="1" outlineLevel="1">
      <c r="B474" s="44">
        <v>44795</v>
      </c>
      <c r="C474" s="68" t="s">
        <v>28</v>
      </c>
      <c r="D474" s="68">
        <v>430</v>
      </c>
      <c r="E474" s="68">
        <v>243</v>
      </c>
      <c r="F474" s="68">
        <f t="shared" si="10"/>
        <v>187</v>
      </c>
      <c r="G474" s="68">
        <v>699</v>
      </c>
      <c r="H474" s="68">
        <v>478</v>
      </c>
      <c r="I474" s="70">
        <f t="shared" si="11"/>
        <v>221</v>
      </c>
      <c r="J474" s="106">
        <f>SUM($D$8,$D$12:$D474)/(_xlfn.DAYS(B474,"10-Jun-2020")+1)</f>
        <v>164.59701492537314</v>
      </c>
      <c r="K474" s="85" t="s">
        <v>59</v>
      </c>
      <c r="L474" s="26"/>
      <c r="M474" s="13"/>
    </row>
    <row r="475" spans="2:13" ht="35.1" customHeight="1" outlineLevel="1">
      <c r="B475" s="44">
        <v>44796</v>
      </c>
      <c r="C475" s="68" t="s">
        <v>29</v>
      </c>
      <c r="D475" s="68">
        <v>361</v>
      </c>
      <c r="E475" s="68">
        <v>220</v>
      </c>
      <c r="F475" s="68">
        <f t="shared" si="10"/>
        <v>141</v>
      </c>
      <c r="G475" s="68">
        <v>609</v>
      </c>
      <c r="H475" s="68">
        <v>454</v>
      </c>
      <c r="I475" s="70">
        <f t="shared" si="11"/>
        <v>155</v>
      </c>
      <c r="J475" s="106">
        <f>SUM($D$8,$D$12:$D475)/(_xlfn.DAYS(B475,"10-Jun-2020")+1)</f>
        <v>164.84099378881987</v>
      </c>
      <c r="K475" s="11" t="s">
        <v>154</v>
      </c>
      <c r="L475" s="26"/>
      <c r="M475" s="13"/>
    </row>
    <row r="476" spans="2:13" ht="17.850000000000001" customHeight="1" outlineLevel="1">
      <c r="B476" s="44">
        <v>44797</v>
      </c>
      <c r="C476" s="68" t="s">
        <v>15</v>
      </c>
      <c r="D476" s="68">
        <v>358</v>
      </c>
      <c r="E476" s="68">
        <v>256</v>
      </c>
      <c r="F476" s="68">
        <f t="shared" si="10"/>
        <v>102</v>
      </c>
      <c r="G476" s="68">
        <v>545</v>
      </c>
      <c r="H476" s="68">
        <v>423</v>
      </c>
      <c r="I476" s="70">
        <f t="shared" si="11"/>
        <v>122</v>
      </c>
      <c r="J476" s="106">
        <f>SUM($D$8,$D$12:$D476)/(_xlfn.DAYS(B476,"10-Jun-2020")+1)</f>
        <v>165.08064516129033</v>
      </c>
      <c r="K476" s="85" t="s">
        <v>59</v>
      </c>
      <c r="L476" s="26"/>
      <c r="M476" s="13"/>
    </row>
    <row r="477" spans="2:13" ht="35.1" customHeight="1" outlineLevel="1">
      <c r="B477" s="44">
        <v>44798</v>
      </c>
      <c r="C477" s="68" t="s">
        <v>16</v>
      </c>
      <c r="D477" s="68">
        <v>331</v>
      </c>
      <c r="E477" s="68">
        <v>219</v>
      </c>
      <c r="F477" s="68">
        <f t="shared" si="10"/>
        <v>112</v>
      </c>
      <c r="G477" s="68">
        <v>567</v>
      </c>
      <c r="H477" s="68">
        <v>426</v>
      </c>
      <c r="I477" s="70">
        <f t="shared" si="11"/>
        <v>141</v>
      </c>
      <c r="J477" s="106">
        <f>SUM($D$8,$D$12:$D477)/(_xlfn.DAYS(B477,"10-Jun-2020")+1)</f>
        <v>165.28624535315984</v>
      </c>
      <c r="K477" s="11" t="s">
        <v>292</v>
      </c>
      <c r="L477" s="26"/>
      <c r="M477" s="13"/>
    </row>
    <row r="478" spans="2:13" ht="17.850000000000001" customHeight="1" outlineLevel="1">
      <c r="B478" s="44">
        <v>44799</v>
      </c>
      <c r="C478" s="68" t="s">
        <v>26</v>
      </c>
      <c r="D478" s="68">
        <v>346</v>
      </c>
      <c r="E478" s="68">
        <v>211</v>
      </c>
      <c r="F478" s="68">
        <f t="shared" si="10"/>
        <v>135</v>
      </c>
      <c r="G478" s="68">
        <v>536</v>
      </c>
      <c r="H478" s="68">
        <v>382</v>
      </c>
      <c r="I478" s="70">
        <f t="shared" si="11"/>
        <v>154</v>
      </c>
      <c r="J478" s="106">
        <f>SUM($D$8,$D$12:$D478)/(_xlfn.DAYS(B478,"10-Jun-2020")+1)</f>
        <v>165.509900990099</v>
      </c>
      <c r="K478" s="85" t="s">
        <v>59</v>
      </c>
      <c r="L478" s="26"/>
      <c r="M478" s="13"/>
    </row>
    <row r="479" spans="2:13" ht="17.850000000000001" customHeight="1" outlineLevel="1">
      <c r="B479" s="44">
        <v>44800</v>
      </c>
      <c r="C479" s="68" t="s">
        <v>18</v>
      </c>
      <c r="D479" s="68">
        <v>145</v>
      </c>
      <c r="E479" s="68">
        <v>46</v>
      </c>
      <c r="F479" s="68">
        <f t="shared" si="10"/>
        <v>99</v>
      </c>
      <c r="G479" s="68">
        <v>182</v>
      </c>
      <c r="H479" s="68">
        <v>57</v>
      </c>
      <c r="I479" s="70">
        <f t="shared" si="11"/>
        <v>125</v>
      </c>
      <c r="J479" s="106">
        <f>SUM($D$8,$D$12:$D479)/(_xlfn.DAYS(B479,"10-Jun-2020")+1)</f>
        <v>165.48454882571076</v>
      </c>
      <c r="K479" s="85" t="s">
        <v>59</v>
      </c>
      <c r="L479" s="26"/>
      <c r="M479" s="13"/>
    </row>
    <row r="480" spans="2:13" ht="17.850000000000001" customHeight="1" outlineLevel="1">
      <c r="B480" s="44">
        <v>44801</v>
      </c>
      <c r="C480" s="68" t="s">
        <v>19</v>
      </c>
      <c r="D480" s="68">
        <v>120</v>
      </c>
      <c r="E480" s="68">
        <v>46</v>
      </c>
      <c r="F480" s="68">
        <f t="shared" si="10"/>
        <v>74</v>
      </c>
      <c r="G480" s="68">
        <v>174</v>
      </c>
      <c r="H480" s="68">
        <v>77</v>
      </c>
      <c r="I480" s="70">
        <f t="shared" si="11"/>
        <v>97</v>
      </c>
      <c r="J480" s="106">
        <f>SUM($D$8,$D$12:$D480)/(_xlfn.DAYS(B480,"10-Jun-2020")+1)</f>
        <v>165.42839506172839</v>
      </c>
      <c r="K480" s="85" t="s">
        <v>59</v>
      </c>
      <c r="L480" s="26"/>
      <c r="M480" s="13"/>
    </row>
    <row r="481" spans="2:14" ht="17.850000000000001" customHeight="1" outlineLevel="1">
      <c r="B481" s="44">
        <v>44802</v>
      </c>
      <c r="C481" s="68" t="s">
        <v>28</v>
      </c>
      <c r="D481" s="68">
        <v>227</v>
      </c>
      <c r="E481" s="68">
        <v>160</v>
      </c>
      <c r="F481" s="68">
        <f t="shared" si="10"/>
        <v>67</v>
      </c>
      <c r="G481" s="68">
        <v>369</v>
      </c>
      <c r="H481" s="68">
        <v>275</v>
      </c>
      <c r="I481" s="70">
        <f t="shared" si="11"/>
        <v>94</v>
      </c>
      <c r="J481" s="106">
        <f>SUM($D$8,$D$12:$D481)/(_xlfn.DAYS(B481,"10-Jun-2020")+1)</f>
        <v>165.50431565967941</v>
      </c>
      <c r="K481" s="85" t="s">
        <v>59</v>
      </c>
      <c r="L481" s="26"/>
      <c r="M481" s="13"/>
    </row>
    <row r="482" spans="2:14" ht="35.1" customHeight="1" outlineLevel="1">
      <c r="B482" s="44">
        <v>44803</v>
      </c>
      <c r="C482" s="68" t="s">
        <v>29</v>
      </c>
      <c r="D482" s="68">
        <v>278</v>
      </c>
      <c r="E482" s="68">
        <v>210</v>
      </c>
      <c r="F482" s="68">
        <f t="shared" si="10"/>
        <v>68</v>
      </c>
      <c r="G482" s="68">
        <v>577</v>
      </c>
      <c r="H482" s="68">
        <v>491</v>
      </c>
      <c r="I482" s="70">
        <f t="shared" si="11"/>
        <v>86</v>
      </c>
      <c r="J482" s="106">
        <f>SUM($D$8,$D$12:$D482)/(_xlfn.DAYS(B482,"10-Jun-2020")+1)</f>
        <v>165.64285714285714</v>
      </c>
      <c r="K482" s="11" t="s">
        <v>155</v>
      </c>
      <c r="L482" s="26"/>
      <c r="M482" s="13"/>
    </row>
    <row r="483" spans="2:14" ht="17.850000000000001" customHeight="1" outlineLevel="1">
      <c r="B483" s="44">
        <v>44804</v>
      </c>
      <c r="C483" s="68" t="s">
        <v>15</v>
      </c>
      <c r="D483" s="68">
        <v>339</v>
      </c>
      <c r="E483" s="68">
        <v>189</v>
      </c>
      <c r="F483" s="68">
        <f t="shared" si="10"/>
        <v>150</v>
      </c>
      <c r="G483" s="68">
        <v>555</v>
      </c>
      <c r="H483" s="68">
        <v>385</v>
      </c>
      <c r="I483" s="70">
        <f t="shared" si="11"/>
        <v>170</v>
      </c>
      <c r="J483" s="106">
        <f>SUM($D$8,$D$12:$D483)/(_xlfn.DAYS(B483,"10-Jun-2020")+1)</f>
        <v>165.85608856088561</v>
      </c>
      <c r="K483" s="85" t="s">
        <v>59</v>
      </c>
      <c r="L483" s="26"/>
      <c r="M483" s="13"/>
    </row>
    <row r="484" spans="2:14" ht="52.35" customHeight="1" outlineLevel="1" collapsed="1">
      <c r="B484" s="44">
        <v>44805</v>
      </c>
      <c r="C484" s="68" t="s">
        <v>16</v>
      </c>
      <c r="D484" s="68">
        <v>421</v>
      </c>
      <c r="E484" s="68">
        <v>210</v>
      </c>
      <c r="F484" s="68">
        <f t="shared" si="10"/>
        <v>211</v>
      </c>
      <c r="G484" s="68">
        <v>640</v>
      </c>
      <c r="H484" s="68">
        <v>387</v>
      </c>
      <c r="I484" s="70">
        <f t="shared" si="11"/>
        <v>253</v>
      </c>
      <c r="J484" s="106">
        <f>SUM($D$8,$D$12:$D484)/(_xlfn.DAYS(B484,"10-Jun-2020")+1)</f>
        <v>166.16953316953317</v>
      </c>
      <c r="K484" s="11" t="s">
        <v>156</v>
      </c>
      <c r="L484" s="26"/>
      <c r="M484" s="13"/>
    </row>
    <row r="485" spans="2:14" ht="35.1" customHeight="1" outlineLevel="1">
      <c r="B485" s="44">
        <v>44806</v>
      </c>
      <c r="C485" s="68" t="s">
        <v>26</v>
      </c>
      <c r="D485" s="68">
        <v>355</v>
      </c>
      <c r="E485" s="68">
        <v>174</v>
      </c>
      <c r="F485" s="68">
        <f t="shared" si="10"/>
        <v>181</v>
      </c>
      <c r="G485" s="68">
        <v>570</v>
      </c>
      <c r="H485" s="68">
        <v>348</v>
      </c>
      <c r="I485" s="70">
        <f t="shared" si="11"/>
        <v>222</v>
      </c>
      <c r="J485" s="106">
        <f>SUM($D$8,$D$12:$D485)/(_xlfn.DAYS(B485,"10-Jun-2020")+1)</f>
        <v>166.40122699386504</v>
      </c>
      <c r="K485" s="11" t="s">
        <v>158</v>
      </c>
      <c r="L485" s="26"/>
      <c r="M485" s="13"/>
    </row>
    <row r="486" spans="2:14" ht="17.850000000000001" customHeight="1" outlineLevel="1">
      <c r="B486" s="44">
        <v>44807</v>
      </c>
      <c r="C486" s="68" t="s">
        <v>18</v>
      </c>
      <c r="D486" s="68">
        <v>180</v>
      </c>
      <c r="E486" s="68">
        <v>47</v>
      </c>
      <c r="F486" s="68">
        <f t="shared" si="10"/>
        <v>133</v>
      </c>
      <c r="G486" s="68">
        <v>210</v>
      </c>
      <c r="H486" s="68">
        <v>62</v>
      </c>
      <c r="I486" s="70">
        <f t="shared" si="11"/>
        <v>148</v>
      </c>
      <c r="J486" s="106">
        <f>SUM($D$8,$D$12:$D486)/(_xlfn.DAYS(B486,"10-Jun-2020")+1)</f>
        <v>166.41789215686273</v>
      </c>
      <c r="K486" s="11" t="s">
        <v>61</v>
      </c>
      <c r="L486" s="26"/>
      <c r="M486" s="13"/>
    </row>
    <row r="487" spans="2:14" ht="17.850000000000001" customHeight="1" outlineLevel="1">
      <c r="B487" s="44">
        <v>44808</v>
      </c>
      <c r="C487" s="68" t="s">
        <v>19</v>
      </c>
      <c r="D487" s="68">
        <v>158</v>
      </c>
      <c r="E487" s="68">
        <v>53</v>
      </c>
      <c r="F487" s="68">
        <f t="shared" si="10"/>
        <v>105</v>
      </c>
      <c r="G487" s="68">
        <v>229</v>
      </c>
      <c r="H487" s="68">
        <v>112</v>
      </c>
      <c r="I487" s="70">
        <f t="shared" si="11"/>
        <v>117</v>
      </c>
      <c r="J487" s="106">
        <f>SUM($D$8,$D$12:$D487)/(_xlfn.DAYS(B487,"10-Jun-2020")+1)</f>
        <v>166.40758873929008</v>
      </c>
      <c r="K487" s="11" t="s">
        <v>61</v>
      </c>
      <c r="L487" s="26"/>
      <c r="M487" s="13"/>
    </row>
    <row r="488" spans="2:14" ht="17.850000000000001" customHeight="1" outlineLevel="1">
      <c r="B488" s="44">
        <v>44809</v>
      </c>
      <c r="C488" s="68" t="s">
        <v>28</v>
      </c>
      <c r="D488" s="68">
        <v>245</v>
      </c>
      <c r="E488" s="68">
        <v>174</v>
      </c>
      <c r="F488" s="68">
        <f t="shared" ref="F488:F551" si="12">D488-E488</f>
        <v>71</v>
      </c>
      <c r="G488" s="68">
        <v>467</v>
      </c>
      <c r="H488" s="68">
        <v>370</v>
      </c>
      <c r="I488" s="70">
        <f t="shared" si="11"/>
        <v>97</v>
      </c>
      <c r="J488" s="106">
        <f>SUM($D$8,$D$12:$D488)/(_xlfn.DAYS(B488,"10-Jun-2020")+1)</f>
        <v>166.5036674816626</v>
      </c>
      <c r="K488" s="11" t="s">
        <v>61</v>
      </c>
      <c r="L488" s="26"/>
      <c r="M488" s="13"/>
    </row>
    <row r="489" spans="2:14" ht="17.850000000000001" customHeight="1" outlineLevel="1">
      <c r="B489" s="37">
        <v>44810</v>
      </c>
      <c r="C489" s="72" t="s">
        <v>29</v>
      </c>
      <c r="D489" s="72">
        <v>251</v>
      </c>
      <c r="E489" s="72">
        <v>201</v>
      </c>
      <c r="F489" s="72">
        <f t="shared" si="12"/>
        <v>50</v>
      </c>
      <c r="G489" s="72">
        <v>440</v>
      </c>
      <c r="H489" s="72">
        <v>385</v>
      </c>
      <c r="I489" s="70">
        <f t="shared" si="11"/>
        <v>55</v>
      </c>
      <c r="J489" s="106">
        <f>SUM($D$8,$D$12:$D489)/(_xlfn.DAYS(B489,"10-Jun-2020")+1)</f>
        <v>166.60683760683762</v>
      </c>
      <c r="K489" s="83" t="s">
        <v>161</v>
      </c>
      <c r="L489" s="26"/>
      <c r="M489" s="13"/>
    </row>
    <row r="490" spans="2:14" ht="17.850000000000001" customHeight="1" outlineLevel="1">
      <c r="B490" s="37">
        <v>44811</v>
      </c>
      <c r="C490" s="72" t="s">
        <v>22</v>
      </c>
      <c r="D490" s="72">
        <v>340</v>
      </c>
      <c r="E490" s="72">
        <v>222</v>
      </c>
      <c r="F490" s="72">
        <f t="shared" si="12"/>
        <v>118</v>
      </c>
      <c r="G490" s="72">
        <v>509</v>
      </c>
      <c r="H490" s="72">
        <v>378</v>
      </c>
      <c r="I490" s="70">
        <f t="shared" si="11"/>
        <v>131</v>
      </c>
      <c r="J490" s="106">
        <f>SUM($D$8,$D$12:$D490)/(_xlfn.DAYS(B490,"10-Jun-2020")+1)</f>
        <v>166.81829268292682</v>
      </c>
      <c r="K490" s="83" t="s">
        <v>162</v>
      </c>
      <c r="L490" s="26"/>
      <c r="M490" s="13"/>
    </row>
    <row r="491" spans="2:14" ht="17.850000000000001" customHeight="1" outlineLevel="1">
      <c r="B491" s="44">
        <v>44812</v>
      </c>
      <c r="C491" s="68" t="s">
        <v>164</v>
      </c>
      <c r="D491" s="68">
        <v>322</v>
      </c>
      <c r="E491" s="68">
        <v>193</v>
      </c>
      <c r="F491" s="68">
        <f t="shared" si="12"/>
        <v>129</v>
      </c>
      <c r="G491" s="68">
        <v>497</v>
      </c>
      <c r="H491" s="95">
        <f>G491*0.6881</f>
        <v>341.98570000000001</v>
      </c>
      <c r="I491" s="96">
        <f t="shared" si="11"/>
        <v>155.01429999999999</v>
      </c>
      <c r="J491" s="106">
        <f>SUM($D$8,$D$12:$D491)/(_xlfn.DAYS(B491,"10-Jun-2020")+1)</f>
        <v>167.00730816077953</v>
      </c>
      <c r="K491" s="11" t="s">
        <v>59</v>
      </c>
      <c r="L491" s="26"/>
      <c r="M491" s="13"/>
      <c r="N491" s="10"/>
    </row>
    <row r="492" spans="2:14" ht="17.850000000000001" customHeight="1" outlineLevel="1">
      <c r="B492" s="44">
        <v>44813</v>
      </c>
      <c r="C492" s="68" t="s">
        <v>26</v>
      </c>
      <c r="D492" s="68">
        <v>248</v>
      </c>
      <c r="E492" s="68">
        <v>155</v>
      </c>
      <c r="F492" s="68">
        <f t="shared" si="12"/>
        <v>93</v>
      </c>
      <c r="G492" s="95">
        <v>353</v>
      </c>
      <c r="H492" s="95">
        <f>G492*0.6941</f>
        <v>245.01730000000001</v>
      </c>
      <c r="I492" s="96">
        <f t="shared" si="11"/>
        <v>107.98269999999999</v>
      </c>
      <c r="J492" s="106">
        <f>SUM($D$8,$D$12:$D492)/(_xlfn.DAYS(B492,"10-Jun-2020")+1)</f>
        <v>167.10583941605839</v>
      </c>
      <c r="K492" s="11" t="s">
        <v>59</v>
      </c>
      <c r="L492" s="26"/>
      <c r="M492" s="13"/>
    </row>
    <row r="493" spans="2:14" ht="17.850000000000001" customHeight="1" outlineLevel="1">
      <c r="B493" s="44">
        <v>44814</v>
      </c>
      <c r="C493" s="68" t="s">
        <v>18</v>
      </c>
      <c r="D493" s="68">
        <v>141</v>
      </c>
      <c r="E493" s="68">
        <v>85</v>
      </c>
      <c r="F493" s="68">
        <f t="shared" si="12"/>
        <v>56</v>
      </c>
      <c r="G493" s="68">
        <v>184</v>
      </c>
      <c r="H493" s="95">
        <f>G493*0.5109</f>
        <v>94.005600000000001</v>
      </c>
      <c r="I493" s="96">
        <f t="shared" si="11"/>
        <v>89.994399999999999</v>
      </c>
      <c r="J493" s="106">
        <f>SUM($D$8,$D$12:$D493)/(_xlfn.DAYS(B493,"10-Jun-2020")+1)</f>
        <v>167.07411907654921</v>
      </c>
      <c r="K493" s="11" t="s">
        <v>59</v>
      </c>
      <c r="L493" s="26"/>
      <c r="M493" s="13"/>
    </row>
    <row r="494" spans="2:14" ht="17.850000000000001" customHeight="1" outlineLevel="1">
      <c r="B494" s="44">
        <v>44815</v>
      </c>
      <c r="C494" s="68" t="s">
        <v>19</v>
      </c>
      <c r="D494" s="68">
        <v>76</v>
      </c>
      <c r="E494" s="68">
        <v>41</v>
      </c>
      <c r="F494" s="68">
        <f t="shared" si="12"/>
        <v>35</v>
      </c>
      <c r="G494" s="68">
        <v>106</v>
      </c>
      <c r="H494" s="95">
        <f>G494*0.434</f>
        <v>46.003999999999998</v>
      </c>
      <c r="I494" s="96">
        <f t="shared" ref="I494:I557" si="13">G494-H494</f>
        <v>59.996000000000002</v>
      </c>
      <c r="J494" s="106">
        <f>SUM($D$8,$D$12:$D494)/(_xlfn.DAYS(B494,"10-Jun-2020")+1)</f>
        <v>166.96359223300971</v>
      </c>
      <c r="K494" s="11" t="s">
        <v>59</v>
      </c>
      <c r="L494" s="26"/>
      <c r="M494" s="13"/>
    </row>
    <row r="495" spans="2:14" ht="17.850000000000001" customHeight="1" outlineLevel="1">
      <c r="B495" s="44">
        <v>44816</v>
      </c>
      <c r="C495" s="68" t="s">
        <v>28</v>
      </c>
      <c r="D495" s="68">
        <v>146</v>
      </c>
      <c r="E495" s="68">
        <v>91</v>
      </c>
      <c r="F495" s="68">
        <f t="shared" si="12"/>
        <v>55</v>
      </c>
      <c r="G495" s="68">
        <v>215</v>
      </c>
      <c r="H495" s="95">
        <f>G495*0.7116</f>
        <v>152.994</v>
      </c>
      <c r="I495" s="96">
        <f t="shared" si="13"/>
        <v>62.006</v>
      </c>
      <c r="J495" s="106">
        <f>SUM($D$8,$D$12:$D495)/(_xlfn.DAYS(B495,"10-Jun-2020")+1)</f>
        <v>166.93818181818182</v>
      </c>
      <c r="K495" s="11" t="s">
        <v>59</v>
      </c>
      <c r="L495" s="26"/>
      <c r="M495" s="13"/>
    </row>
    <row r="496" spans="2:14" ht="17.850000000000001" customHeight="1" outlineLevel="1">
      <c r="B496" s="44">
        <v>44817</v>
      </c>
      <c r="C496" s="68" t="s">
        <v>21</v>
      </c>
      <c r="D496" s="68">
        <v>243</v>
      </c>
      <c r="E496" s="68">
        <v>181</v>
      </c>
      <c r="F496" s="68">
        <f t="shared" si="12"/>
        <v>62</v>
      </c>
      <c r="G496" s="68">
        <v>409</v>
      </c>
      <c r="H496" s="95">
        <v>328.01800000000003</v>
      </c>
      <c r="I496" s="96">
        <f t="shared" si="13"/>
        <v>80.981999999999971</v>
      </c>
      <c r="J496" s="106">
        <f>SUM($D$8,$D$12:$D496)/(_xlfn.DAYS(B496,"10-Jun-2020")+1)</f>
        <v>167.03026634382567</v>
      </c>
      <c r="K496" s="11" t="s">
        <v>59</v>
      </c>
      <c r="L496" s="26"/>
      <c r="M496" s="13"/>
    </row>
    <row r="497" spans="2:13" ht="17.850000000000001" customHeight="1" outlineLevel="1">
      <c r="B497" s="44">
        <v>44818</v>
      </c>
      <c r="C497" s="68" t="s">
        <v>22</v>
      </c>
      <c r="D497" s="68">
        <v>229</v>
      </c>
      <c r="E497" s="68">
        <v>183</v>
      </c>
      <c r="F497" s="68">
        <f t="shared" si="12"/>
        <v>46</v>
      </c>
      <c r="G497" s="68">
        <v>371</v>
      </c>
      <c r="H497" s="95">
        <f>G497*0.8491</f>
        <v>315.01609999999999</v>
      </c>
      <c r="I497" s="96">
        <f t="shared" si="13"/>
        <v>55.983900000000006</v>
      </c>
      <c r="J497" s="106">
        <f>SUM($D$8,$D$12:$D497)/(_xlfn.DAYS(B497,"10-Jun-2020")+1)</f>
        <v>167.10519951632406</v>
      </c>
      <c r="K497" s="11" t="s">
        <v>59</v>
      </c>
      <c r="L497" s="26"/>
      <c r="M497" s="13"/>
    </row>
    <row r="498" spans="2:13" ht="17.850000000000001" customHeight="1" outlineLevel="1">
      <c r="B498" s="37">
        <v>44819</v>
      </c>
      <c r="C498" s="72" t="s">
        <v>164</v>
      </c>
      <c r="D498" s="72">
        <v>247</v>
      </c>
      <c r="E498" s="72">
        <v>198</v>
      </c>
      <c r="F498" s="68">
        <f t="shared" si="12"/>
        <v>49</v>
      </c>
      <c r="G498" s="72">
        <v>463</v>
      </c>
      <c r="H498" s="97">
        <v>399.01339999999999</v>
      </c>
      <c r="I498" s="96">
        <f t="shared" si="13"/>
        <v>63.98660000000001</v>
      </c>
      <c r="J498" s="106">
        <f>SUM($D$8,$D$12:$D498)/(_xlfn.DAYS(B498,"10-Jun-2020")+1)</f>
        <v>167.20169082125605</v>
      </c>
      <c r="K498" s="11" t="s">
        <v>59</v>
      </c>
      <c r="L498" s="26"/>
      <c r="M498" s="13"/>
    </row>
    <row r="499" spans="2:13" ht="35.1" customHeight="1" outlineLevel="1">
      <c r="B499" s="37">
        <v>44820</v>
      </c>
      <c r="C499" s="72" t="s">
        <v>166</v>
      </c>
      <c r="D499" s="72">
        <v>190</v>
      </c>
      <c r="E499" s="72">
        <v>155</v>
      </c>
      <c r="F499" s="68">
        <f t="shared" si="12"/>
        <v>35</v>
      </c>
      <c r="G499" s="72">
        <v>331</v>
      </c>
      <c r="H499" s="97">
        <v>284.99099999999999</v>
      </c>
      <c r="I499" s="96">
        <f t="shared" si="13"/>
        <v>46.009000000000015</v>
      </c>
      <c r="J499" s="106">
        <f>SUM($D$8,$D$12:$D499)/(_xlfn.DAYS(B499,"10-Jun-2020")+1)</f>
        <v>167.2291917973462</v>
      </c>
      <c r="K499" s="83" t="s">
        <v>169</v>
      </c>
      <c r="L499" s="26"/>
      <c r="M499" s="13"/>
    </row>
    <row r="500" spans="2:13" ht="17.850000000000001" customHeight="1" outlineLevel="1">
      <c r="B500" s="37">
        <v>44821</v>
      </c>
      <c r="C500" s="72" t="s">
        <v>167</v>
      </c>
      <c r="D500" s="72">
        <v>86</v>
      </c>
      <c r="E500" s="72">
        <v>60</v>
      </c>
      <c r="F500" s="68">
        <f t="shared" si="12"/>
        <v>26</v>
      </c>
      <c r="G500" s="72">
        <v>170</v>
      </c>
      <c r="H500" s="97">
        <v>133.994</v>
      </c>
      <c r="I500" s="96">
        <f t="shared" si="13"/>
        <v>36.006</v>
      </c>
      <c r="J500" s="106">
        <f>SUM($D$8,$D$12:$D500)/(_xlfn.DAYS(B500,"10-Jun-2020")+1)</f>
        <v>167.13132530120481</v>
      </c>
      <c r="K500" s="11" t="s">
        <v>59</v>
      </c>
      <c r="L500" s="26"/>
      <c r="M500" s="13"/>
    </row>
    <row r="501" spans="2:13" ht="17.850000000000001" customHeight="1" outlineLevel="1">
      <c r="B501" s="37">
        <v>44822</v>
      </c>
      <c r="C501" s="72" t="s">
        <v>168</v>
      </c>
      <c r="D501" s="72">
        <v>67</v>
      </c>
      <c r="E501" s="72">
        <v>35</v>
      </c>
      <c r="F501" s="68">
        <f t="shared" si="12"/>
        <v>32</v>
      </c>
      <c r="G501" s="72">
        <v>115</v>
      </c>
      <c r="H501" s="97">
        <v>61.996500000000005</v>
      </c>
      <c r="I501" s="96">
        <f t="shared" si="13"/>
        <v>53.003499999999995</v>
      </c>
      <c r="J501" s="106">
        <f>SUM($D$8,$D$12:$D501)/(_xlfn.DAYS(B501,"10-Jun-2020")+1)</f>
        <v>167.01083032490973</v>
      </c>
      <c r="K501" s="11" t="s">
        <v>59</v>
      </c>
      <c r="L501" s="26"/>
      <c r="M501" s="13"/>
    </row>
    <row r="502" spans="2:13" ht="17.850000000000001" customHeight="1" outlineLevel="1">
      <c r="B502" s="37">
        <v>44823</v>
      </c>
      <c r="C502" s="72" t="s">
        <v>28</v>
      </c>
      <c r="D502" s="72">
        <v>183</v>
      </c>
      <c r="E502" s="72">
        <v>153</v>
      </c>
      <c r="F502" s="68">
        <f t="shared" si="12"/>
        <v>30</v>
      </c>
      <c r="G502" s="72">
        <v>312</v>
      </c>
      <c r="H502" s="97">
        <f>G502*0.8686</f>
        <v>271.00319999999999</v>
      </c>
      <c r="I502" s="96">
        <f t="shared" si="13"/>
        <v>40.996800000000007</v>
      </c>
      <c r="J502" s="106">
        <f>SUM($D$8,$D$12:$D502)/(_xlfn.DAYS(B502,"10-Jun-2020")+1)</f>
        <v>167.03004807692307</v>
      </c>
      <c r="K502" s="11" t="s">
        <v>59</v>
      </c>
      <c r="L502" s="26"/>
      <c r="M502" s="13"/>
    </row>
    <row r="503" spans="2:13" ht="17.850000000000001" customHeight="1" outlineLevel="1">
      <c r="B503" s="44">
        <v>44824</v>
      </c>
      <c r="C503" s="68" t="s">
        <v>29</v>
      </c>
      <c r="D503" s="68">
        <v>220</v>
      </c>
      <c r="E503" s="68">
        <v>189</v>
      </c>
      <c r="F503" s="68">
        <f t="shared" si="12"/>
        <v>31</v>
      </c>
      <c r="G503" s="68">
        <v>386</v>
      </c>
      <c r="H503" s="95">
        <v>299.99919999999997</v>
      </c>
      <c r="I503" s="96">
        <f t="shared" si="13"/>
        <v>86.000800000000027</v>
      </c>
      <c r="J503" s="106">
        <f>SUM($D$8,$D$12:$D503)/(_xlfn.DAYS(B503,"10-Jun-2020")+1)</f>
        <v>167.093637454982</v>
      </c>
      <c r="K503" s="11" t="s">
        <v>59</v>
      </c>
      <c r="L503" s="26"/>
      <c r="M503" s="13"/>
    </row>
    <row r="504" spans="2:13" ht="17.850000000000001" customHeight="1" outlineLevel="1">
      <c r="B504" s="44">
        <v>44825</v>
      </c>
      <c r="C504" s="68" t="s">
        <v>15</v>
      </c>
      <c r="D504" s="68">
        <v>196</v>
      </c>
      <c r="E504" s="68">
        <v>159</v>
      </c>
      <c r="F504" s="68">
        <f t="shared" si="12"/>
        <v>37</v>
      </c>
      <c r="G504" s="68">
        <v>309</v>
      </c>
      <c r="H504" s="95">
        <v>265</v>
      </c>
      <c r="I504" s="96">
        <f t="shared" si="13"/>
        <v>44</v>
      </c>
      <c r="J504" s="106">
        <f>SUM($D$8,$D$12:$D504)/(_xlfn.DAYS(B504,"10-Jun-2020")+1)</f>
        <v>167.12829736211032</v>
      </c>
      <c r="K504" s="11" t="s">
        <v>59</v>
      </c>
      <c r="L504" s="26"/>
      <c r="M504" s="13"/>
    </row>
    <row r="505" spans="2:13" ht="35.1" customHeight="1" outlineLevel="1">
      <c r="B505" s="37">
        <v>44826</v>
      </c>
      <c r="C505" s="72" t="s">
        <v>16</v>
      </c>
      <c r="D505" s="72">
        <v>202</v>
      </c>
      <c r="E505" s="72">
        <v>157</v>
      </c>
      <c r="F505" s="72">
        <f t="shared" si="12"/>
        <v>45</v>
      </c>
      <c r="G505" s="72">
        <v>425</v>
      </c>
      <c r="H505" s="97">
        <v>345</v>
      </c>
      <c r="I505" s="98">
        <f t="shared" si="13"/>
        <v>80</v>
      </c>
      <c r="J505" s="106">
        <f>SUM($D$8,$D$12:$D505)/(_xlfn.DAYS(B505,"10-Jun-2020")+1)</f>
        <v>167.17005988023953</v>
      </c>
      <c r="K505" s="83" t="s">
        <v>170</v>
      </c>
      <c r="L505" s="26"/>
      <c r="M505" s="13"/>
    </row>
    <row r="506" spans="2:13" ht="35.1" customHeight="1" outlineLevel="1">
      <c r="B506" s="44">
        <v>44827</v>
      </c>
      <c r="C506" s="68" t="s">
        <v>26</v>
      </c>
      <c r="D506" s="68">
        <v>197</v>
      </c>
      <c r="E506" s="68">
        <v>169</v>
      </c>
      <c r="F506" s="68">
        <f t="shared" si="12"/>
        <v>28</v>
      </c>
      <c r="G506" s="68">
        <v>383</v>
      </c>
      <c r="H506" s="95">
        <v>337</v>
      </c>
      <c r="I506" s="96">
        <f t="shared" si="13"/>
        <v>46</v>
      </c>
      <c r="J506" s="106">
        <f>SUM($D$8,$D$12:$D506)/(_xlfn.DAYS(B506,"10-Jun-2020")+1)</f>
        <v>167.20574162679426</v>
      </c>
      <c r="K506" s="11" t="s">
        <v>171</v>
      </c>
      <c r="L506" s="26"/>
      <c r="M506" s="13"/>
    </row>
    <row r="507" spans="2:13" ht="17.850000000000001" customHeight="1" outlineLevel="1">
      <c r="B507" s="44">
        <v>44828</v>
      </c>
      <c r="C507" s="68" t="s">
        <v>18</v>
      </c>
      <c r="D507" s="68">
        <v>94</v>
      </c>
      <c r="E507" s="68">
        <v>57</v>
      </c>
      <c r="F507" s="68">
        <f t="shared" si="12"/>
        <v>37</v>
      </c>
      <c r="G507" s="68">
        <v>132</v>
      </c>
      <c r="H507" s="95">
        <v>89</v>
      </c>
      <c r="I507" s="96">
        <f t="shared" si="13"/>
        <v>43</v>
      </c>
      <c r="J507" s="106">
        <f>SUM($D$8,$D$12:$D507)/(_xlfn.DAYS(B507,"10-Jun-2020")+1)</f>
        <v>167.11827956989248</v>
      </c>
      <c r="K507" s="11" t="s">
        <v>59</v>
      </c>
      <c r="L507" s="26"/>
      <c r="M507" s="13"/>
    </row>
    <row r="508" spans="2:13" ht="17.850000000000001" customHeight="1" outlineLevel="1">
      <c r="B508" s="44">
        <v>44829</v>
      </c>
      <c r="C508" s="68" t="s">
        <v>19</v>
      </c>
      <c r="D508" s="68">
        <v>81</v>
      </c>
      <c r="E508" s="68">
        <v>40</v>
      </c>
      <c r="F508" s="68">
        <f t="shared" si="12"/>
        <v>41</v>
      </c>
      <c r="G508" s="68">
        <v>119</v>
      </c>
      <c r="H508" s="95">
        <v>70</v>
      </c>
      <c r="I508" s="96">
        <f t="shared" si="13"/>
        <v>49</v>
      </c>
      <c r="J508" s="106">
        <f>SUM($D$8,$D$12:$D508)/(_xlfn.DAYS(B508,"10-Jun-2020")+1)</f>
        <v>167.01551312649164</v>
      </c>
      <c r="K508" s="11" t="s">
        <v>59</v>
      </c>
      <c r="L508" s="26"/>
      <c r="M508" s="13"/>
    </row>
    <row r="509" spans="2:13" ht="35.1" customHeight="1" outlineLevel="1">
      <c r="B509" s="44">
        <v>44830</v>
      </c>
      <c r="C509" s="68" t="s">
        <v>28</v>
      </c>
      <c r="D509" s="68">
        <v>217</v>
      </c>
      <c r="E509" s="68">
        <v>180</v>
      </c>
      <c r="F509" s="68">
        <f t="shared" si="12"/>
        <v>37</v>
      </c>
      <c r="G509" s="68">
        <v>406</v>
      </c>
      <c r="H509" s="95">
        <v>366</v>
      </c>
      <c r="I509" s="96">
        <f t="shared" si="13"/>
        <v>40</v>
      </c>
      <c r="J509" s="106">
        <f>SUM($D$8,$D$12:$D509)/(_xlfn.DAYS(B509,"10-Jun-2020")+1)</f>
        <v>167.07508939213349</v>
      </c>
      <c r="K509" s="11" t="s">
        <v>172</v>
      </c>
      <c r="L509" s="26"/>
      <c r="M509" s="13"/>
    </row>
    <row r="510" spans="2:13" ht="17.850000000000001" customHeight="1" outlineLevel="1">
      <c r="B510" s="44">
        <v>44831</v>
      </c>
      <c r="C510" s="68" t="s">
        <v>29</v>
      </c>
      <c r="D510" s="68">
        <v>314</v>
      </c>
      <c r="E510" s="68">
        <v>220</v>
      </c>
      <c r="F510" s="68">
        <f t="shared" si="12"/>
        <v>94</v>
      </c>
      <c r="G510" s="68">
        <v>512</v>
      </c>
      <c r="H510" s="95">
        <v>387</v>
      </c>
      <c r="I510" s="96">
        <f t="shared" si="13"/>
        <v>125</v>
      </c>
      <c r="J510" s="106">
        <f>SUM($D$8,$D$12:$D510)/(_xlfn.DAYS(B510,"10-Jun-2020")+1)</f>
        <v>167.25</v>
      </c>
      <c r="K510" s="50" t="s">
        <v>173</v>
      </c>
      <c r="L510" s="26"/>
      <c r="M510" s="13"/>
    </row>
    <row r="511" spans="2:13" ht="35.1" customHeight="1" outlineLevel="1">
      <c r="B511" s="44">
        <v>44832</v>
      </c>
      <c r="C511" s="68" t="s">
        <v>15</v>
      </c>
      <c r="D511" s="68">
        <v>283</v>
      </c>
      <c r="E511" s="68">
        <v>180</v>
      </c>
      <c r="F511" s="68">
        <f t="shared" si="12"/>
        <v>103</v>
      </c>
      <c r="G511" s="68">
        <v>486</v>
      </c>
      <c r="H511" s="95">
        <v>341</v>
      </c>
      <c r="I511" s="96">
        <f t="shared" si="13"/>
        <v>145</v>
      </c>
      <c r="J511" s="106">
        <f>SUM($D$8,$D$12:$D511)/(_xlfn.DAYS(B511,"10-Jun-2020")+1)</f>
        <v>167.38763376932224</v>
      </c>
      <c r="K511" s="11" t="s">
        <v>174</v>
      </c>
      <c r="L511" s="26"/>
      <c r="M511" s="13"/>
    </row>
    <row r="512" spans="2:13" ht="17.850000000000001" customHeight="1" outlineLevel="1">
      <c r="B512" s="44">
        <v>44833</v>
      </c>
      <c r="C512" s="68" t="s">
        <v>16</v>
      </c>
      <c r="D512" s="68">
        <v>438</v>
      </c>
      <c r="E512" s="68">
        <v>232</v>
      </c>
      <c r="F512" s="68">
        <f t="shared" si="12"/>
        <v>206</v>
      </c>
      <c r="G512" s="68">
        <v>718</v>
      </c>
      <c r="H512" s="95">
        <v>491</v>
      </c>
      <c r="I512" s="96">
        <f t="shared" si="13"/>
        <v>227</v>
      </c>
      <c r="J512" s="106">
        <f>SUM($D$8,$D$12:$D512)/(_xlfn.DAYS(B512,"10-Jun-2020")+1)</f>
        <v>167.70902612826603</v>
      </c>
      <c r="K512" s="11" t="s">
        <v>59</v>
      </c>
      <c r="L512" s="26"/>
      <c r="M512" s="13"/>
    </row>
    <row r="513" spans="2:13" ht="35.1" customHeight="1" outlineLevel="1">
      <c r="B513" s="44">
        <v>44834</v>
      </c>
      <c r="C513" s="68" t="s">
        <v>26</v>
      </c>
      <c r="D513" s="68">
        <v>446</v>
      </c>
      <c r="E513" s="68">
        <v>257</v>
      </c>
      <c r="F513" s="68">
        <f t="shared" si="12"/>
        <v>189</v>
      </c>
      <c r="G513" s="68">
        <v>644</v>
      </c>
      <c r="H513" s="95">
        <v>424</v>
      </c>
      <c r="I513" s="96">
        <f t="shared" si="13"/>
        <v>220</v>
      </c>
      <c r="J513" s="106">
        <f>SUM($D$8,$D$12:$D513)/(_xlfn.DAYS(B513,"10-Jun-2020")+1)</f>
        <v>168.03914590747331</v>
      </c>
      <c r="K513" s="11" t="s">
        <v>175</v>
      </c>
      <c r="L513" s="26"/>
      <c r="M513" s="13"/>
    </row>
    <row r="514" spans="2:13" ht="17.850000000000001" customHeight="1" outlineLevel="1">
      <c r="B514" s="44">
        <v>44835</v>
      </c>
      <c r="C514" s="68" t="s">
        <v>18</v>
      </c>
      <c r="D514" s="68">
        <v>221</v>
      </c>
      <c r="E514" s="68">
        <v>56</v>
      </c>
      <c r="F514" s="68">
        <f t="shared" si="12"/>
        <v>165</v>
      </c>
      <c r="G514" s="68">
        <v>341</v>
      </c>
      <c r="H514" s="95">
        <v>147</v>
      </c>
      <c r="I514" s="96">
        <f t="shared" si="13"/>
        <v>194</v>
      </c>
      <c r="J514" s="106">
        <f>SUM($D$8,$D$12:$D514)/(_xlfn.DAYS(B514,"10-Jun-2020")+1)</f>
        <v>168.10189573459715</v>
      </c>
      <c r="K514" s="11" t="s">
        <v>59</v>
      </c>
      <c r="L514" s="26"/>
      <c r="M514" s="13"/>
    </row>
    <row r="515" spans="2:13" ht="17.850000000000001" customHeight="1" outlineLevel="1">
      <c r="B515" s="44">
        <v>44836</v>
      </c>
      <c r="C515" s="68" t="s">
        <v>19</v>
      </c>
      <c r="D515" s="68">
        <v>169</v>
      </c>
      <c r="E515" s="68">
        <v>37</v>
      </c>
      <c r="F515" s="68">
        <f t="shared" si="12"/>
        <v>132</v>
      </c>
      <c r="G515" s="68">
        <v>198</v>
      </c>
      <c r="H515" s="95">
        <v>50</v>
      </c>
      <c r="I515" s="96">
        <f t="shared" si="13"/>
        <v>148</v>
      </c>
      <c r="J515" s="106">
        <f>SUM($D$8,$D$12:$D515)/(_xlfn.DAYS(B515,"10-Jun-2020")+1)</f>
        <v>168.10295857988166</v>
      </c>
      <c r="K515" s="11" t="s">
        <v>59</v>
      </c>
      <c r="L515" s="26"/>
      <c r="M515" s="13"/>
    </row>
    <row r="516" spans="2:13" ht="17.850000000000001" customHeight="1" outlineLevel="1">
      <c r="B516" s="44">
        <v>44837</v>
      </c>
      <c r="C516" s="68" t="s">
        <v>28</v>
      </c>
      <c r="D516" s="68">
        <v>228</v>
      </c>
      <c r="E516" s="68">
        <v>133</v>
      </c>
      <c r="F516" s="68">
        <f t="shared" si="12"/>
        <v>95</v>
      </c>
      <c r="G516" s="68">
        <v>339</v>
      </c>
      <c r="H516" s="95">
        <v>233</v>
      </c>
      <c r="I516" s="96">
        <f t="shared" si="13"/>
        <v>106</v>
      </c>
      <c r="J516" s="106">
        <f>SUM($D$8,$D$12:$D516)/(_xlfn.DAYS(B516,"10-Jun-2020")+1)</f>
        <v>168.17375886524823</v>
      </c>
      <c r="K516" s="11" t="s">
        <v>59</v>
      </c>
      <c r="L516" s="26"/>
      <c r="M516" s="13"/>
    </row>
    <row r="517" spans="2:13" ht="17.850000000000001" customHeight="1" outlineLevel="1">
      <c r="B517" s="44">
        <v>44838</v>
      </c>
      <c r="C517" s="68" t="s">
        <v>29</v>
      </c>
      <c r="D517" s="68">
        <v>290</v>
      </c>
      <c r="E517" s="68">
        <v>214</v>
      </c>
      <c r="F517" s="68">
        <f t="shared" si="12"/>
        <v>76</v>
      </c>
      <c r="G517" s="68">
        <v>537</v>
      </c>
      <c r="H517" s="95">
        <v>427</v>
      </c>
      <c r="I517" s="96">
        <f t="shared" si="13"/>
        <v>110</v>
      </c>
      <c r="J517" s="106">
        <f>SUM($D$8,$D$12:$D517)/(_xlfn.DAYS(B517,"10-Jun-2020")+1)</f>
        <v>168.31759149940967</v>
      </c>
      <c r="K517" s="11" t="s">
        <v>59</v>
      </c>
      <c r="L517" s="26"/>
      <c r="M517" s="13"/>
    </row>
    <row r="518" spans="2:13" ht="35.1" customHeight="1" outlineLevel="1">
      <c r="B518" s="44">
        <v>44839</v>
      </c>
      <c r="C518" s="68" t="s">
        <v>15</v>
      </c>
      <c r="D518" s="68">
        <v>275</v>
      </c>
      <c r="E518" s="68">
        <v>197</v>
      </c>
      <c r="F518" s="68">
        <f t="shared" si="12"/>
        <v>78</v>
      </c>
      <c r="G518" s="68">
        <v>490</v>
      </c>
      <c r="H518" s="95">
        <v>379</v>
      </c>
      <c r="I518" s="96">
        <f t="shared" si="13"/>
        <v>111</v>
      </c>
      <c r="J518" s="106">
        <f>SUM($D$8,$D$12:$D518)/(_xlfn.DAYS(B518,"10-Jun-2020")+1)</f>
        <v>168.4433962264151</v>
      </c>
      <c r="K518" s="11" t="s">
        <v>176</v>
      </c>
      <c r="L518" s="26"/>
      <c r="M518" s="13"/>
    </row>
    <row r="519" spans="2:13" ht="35.1" customHeight="1" outlineLevel="1">
      <c r="B519" s="44">
        <v>44840</v>
      </c>
      <c r="C519" s="68" t="s">
        <v>16</v>
      </c>
      <c r="D519" s="68">
        <v>291</v>
      </c>
      <c r="E519" s="68">
        <v>197</v>
      </c>
      <c r="F519" s="68">
        <f t="shared" si="12"/>
        <v>94</v>
      </c>
      <c r="G519" s="68">
        <v>535</v>
      </c>
      <c r="H519" s="95">
        <v>424</v>
      </c>
      <c r="I519" s="96">
        <f t="shared" si="13"/>
        <v>111</v>
      </c>
      <c r="J519" s="106">
        <f>SUM($D$8,$D$12:$D519)/(_xlfn.DAYS(B519,"10-Jun-2020")+1)</f>
        <v>168.58775029446409</v>
      </c>
      <c r="K519" s="11" t="s">
        <v>177</v>
      </c>
      <c r="L519" s="26"/>
      <c r="M519" s="13"/>
    </row>
    <row r="520" spans="2:13" ht="17.850000000000001" customHeight="1" outlineLevel="1">
      <c r="B520" s="37">
        <v>44841</v>
      </c>
      <c r="C520" s="72" t="s">
        <v>26</v>
      </c>
      <c r="D520" s="72">
        <v>240</v>
      </c>
      <c r="E520" s="72">
        <v>155</v>
      </c>
      <c r="F520" s="72">
        <f t="shared" si="12"/>
        <v>85</v>
      </c>
      <c r="G520" s="72">
        <v>384</v>
      </c>
      <c r="H520" s="97">
        <v>277</v>
      </c>
      <c r="I520" s="98">
        <f t="shared" si="13"/>
        <v>107</v>
      </c>
      <c r="J520" s="106">
        <f>SUM($D$8,$D$12:$D520)/(_xlfn.DAYS(B520,"10-Jun-2020")+1)</f>
        <v>168.67176470588234</v>
      </c>
      <c r="K520" s="83" t="s">
        <v>59</v>
      </c>
      <c r="L520" s="26"/>
      <c r="M520" s="13"/>
    </row>
    <row r="521" spans="2:13" ht="17.850000000000001" customHeight="1" outlineLevel="1">
      <c r="B521" s="37">
        <v>44842</v>
      </c>
      <c r="C521" s="72" t="s">
        <v>18</v>
      </c>
      <c r="D521" s="72">
        <v>90</v>
      </c>
      <c r="E521" s="72">
        <v>47</v>
      </c>
      <c r="F521" s="72">
        <f t="shared" si="12"/>
        <v>43</v>
      </c>
      <c r="G521" s="72">
        <v>134</v>
      </c>
      <c r="H521" s="97">
        <v>73</v>
      </c>
      <c r="I521" s="98">
        <f t="shared" si="13"/>
        <v>61</v>
      </c>
      <c r="J521" s="106">
        <f>SUM($D$8,$D$12:$D521)/(_xlfn.DAYS(B521,"10-Jun-2020")+1)</f>
        <v>168.57931844888367</v>
      </c>
      <c r="K521" s="83" t="s">
        <v>59</v>
      </c>
      <c r="L521" s="26"/>
      <c r="M521" s="13"/>
    </row>
    <row r="522" spans="2:13" ht="17.850000000000001" customHeight="1" outlineLevel="1">
      <c r="B522" s="37">
        <v>44843</v>
      </c>
      <c r="C522" s="72" t="s">
        <v>19</v>
      </c>
      <c r="D522" s="72">
        <v>82</v>
      </c>
      <c r="E522" s="72">
        <v>45</v>
      </c>
      <c r="F522" s="72">
        <f t="shared" si="12"/>
        <v>37</v>
      </c>
      <c r="G522" s="72">
        <v>143</v>
      </c>
      <c r="H522" s="97">
        <v>100</v>
      </c>
      <c r="I522" s="98">
        <f t="shared" si="13"/>
        <v>43</v>
      </c>
      <c r="J522" s="106">
        <f>SUM($D$8,$D$12:$D522)/(_xlfn.DAYS(B522,"10-Jun-2020")+1)</f>
        <v>168.47769953051642</v>
      </c>
      <c r="K522" s="83" t="s">
        <v>59</v>
      </c>
      <c r="L522" s="26"/>
      <c r="M522" s="13"/>
    </row>
    <row r="523" spans="2:13" ht="17.850000000000001" customHeight="1" outlineLevel="1">
      <c r="B523" s="37">
        <v>44844</v>
      </c>
      <c r="C523" s="72" t="s">
        <v>28</v>
      </c>
      <c r="D523" s="72">
        <v>165</v>
      </c>
      <c r="E523" s="72">
        <v>130</v>
      </c>
      <c r="F523" s="72">
        <f t="shared" si="12"/>
        <v>35</v>
      </c>
      <c r="G523" s="72">
        <v>269</v>
      </c>
      <c r="H523" s="97">
        <v>212</v>
      </c>
      <c r="I523" s="98">
        <f t="shared" si="13"/>
        <v>57</v>
      </c>
      <c r="J523" s="106">
        <f>SUM($D$8,$D$12:$D523)/(_xlfn.DAYS(B523,"10-Jun-2020")+1)</f>
        <v>168.47362250879249</v>
      </c>
      <c r="K523" s="83" t="s">
        <v>59</v>
      </c>
      <c r="L523" s="26"/>
      <c r="M523" s="13"/>
    </row>
    <row r="524" spans="2:13" ht="17.850000000000001" customHeight="1" outlineLevel="1">
      <c r="B524" s="44">
        <v>44845</v>
      </c>
      <c r="C524" s="68" t="s">
        <v>29</v>
      </c>
      <c r="D524" s="68">
        <v>260</v>
      </c>
      <c r="E524" s="68">
        <v>218</v>
      </c>
      <c r="F524" s="68">
        <f t="shared" si="12"/>
        <v>42</v>
      </c>
      <c r="G524" s="68">
        <v>455</v>
      </c>
      <c r="H524" s="95">
        <v>362</v>
      </c>
      <c r="I524" s="96">
        <f t="shared" si="13"/>
        <v>93</v>
      </c>
      <c r="J524" s="106">
        <f>SUM($D$8,$D$12:$D524)/(_xlfn.DAYS(B524,"10-Jun-2020")+1)</f>
        <v>168.5807962529274</v>
      </c>
      <c r="K524" s="11" t="s">
        <v>59</v>
      </c>
      <c r="L524" s="26"/>
      <c r="M524" s="13"/>
    </row>
    <row r="525" spans="2:13" ht="35.1" customHeight="1" outlineLevel="1">
      <c r="B525" s="44">
        <v>44846</v>
      </c>
      <c r="C525" s="68" t="s">
        <v>15</v>
      </c>
      <c r="D525" s="68">
        <v>500</v>
      </c>
      <c r="E525" s="68">
        <v>318</v>
      </c>
      <c r="F525" s="68">
        <f t="shared" si="12"/>
        <v>182</v>
      </c>
      <c r="G525" s="68">
        <v>822</v>
      </c>
      <c r="H525" s="95">
        <v>591</v>
      </c>
      <c r="I525" s="96">
        <f t="shared" si="13"/>
        <v>231</v>
      </c>
      <c r="J525" s="106">
        <f>SUM($D$8,$D$12:$D525)/(_xlfn.DAYS(B525,"10-Jun-2020")+1)</f>
        <v>168.96842105263158</v>
      </c>
      <c r="K525" s="11" t="s">
        <v>178</v>
      </c>
      <c r="L525" s="26"/>
      <c r="M525" s="13"/>
    </row>
    <row r="526" spans="2:13" ht="35.1" customHeight="1" outlineLevel="1">
      <c r="B526" s="44">
        <v>44847</v>
      </c>
      <c r="C526" s="68" t="s">
        <v>16</v>
      </c>
      <c r="D526" s="68">
        <v>416</v>
      </c>
      <c r="E526" s="68">
        <v>254</v>
      </c>
      <c r="F526" s="68">
        <f t="shared" si="12"/>
        <v>162</v>
      </c>
      <c r="G526" s="68">
        <v>728</v>
      </c>
      <c r="H526" s="95">
        <v>519</v>
      </c>
      <c r="I526" s="96">
        <f t="shared" si="13"/>
        <v>209</v>
      </c>
      <c r="J526" s="106">
        <f>SUM($D$8,$D$12:$D526)/(_xlfn.DAYS(B526,"10-Jun-2020")+1)</f>
        <v>169.25700934579439</v>
      </c>
      <c r="K526" s="11" t="s">
        <v>179</v>
      </c>
      <c r="L526" s="26"/>
      <c r="M526" s="13"/>
    </row>
    <row r="527" spans="2:13" ht="17.850000000000001" customHeight="1" outlineLevel="1">
      <c r="B527" s="44">
        <v>44848</v>
      </c>
      <c r="C527" s="68" t="s">
        <v>26</v>
      </c>
      <c r="D527" s="68">
        <v>328</v>
      </c>
      <c r="E527" s="68">
        <v>197</v>
      </c>
      <c r="F527" s="68">
        <f t="shared" si="12"/>
        <v>131</v>
      </c>
      <c r="G527" s="68">
        <v>491</v>
      </c>
      <c r="H527" s="95">
        <v>332</v>
      </c>
      <c r="I527" s="96">
        <f t="shared" si="13"/>
        <v>159</v>
      </c>
      <c r="J527" s="106">
        <f>SUM($D$8,$D$12:$D527)/(_xlfn.DAYS(B527,"10-Jun-2020")+1)</f>
        <v>169.44224037339558</v>
      </c>
      <c r="K527" s="11" t="s">
        <v>59</v>
      </c>
      <c r="L527" s="26"/>
      <c r="M527" s="13"/>
    </row>
    <row r="528" spans="2:13" ht="17.850000000000001" customHeight="1" outlineLevel="1">
      <c r="B528" s="44">
        <v>44849</v>
      </c>
      <c r="C528" s="68" t="s">
        <v>18</v>
      </c>
      <c r="D528" s="68">
        <v>250</v>
      </c>
      <c r="E528" s="68">
        <v>89</v>
      </c>
      <c r="F528" s="68">
        <f t="shared" si="12"/>
        <v>161</v>
      </c>
      <c r="G528" s="68">
        <v>399</v>
      </c>
      <c r="H528" s="95">
        <v>211</v>
      </c>
      <c r="I528" s="96">
        <f t="shared" si="13"/>
        <v>188</v>
      </c>
      <c r="J528" s="106">
        <f>SUM($D$8,$D$12:$D528)/(_xlfn.DAYS(B528,"10-Jun-2020")+1)</f>
        <v>169.53613053613054</v>
      </c>
      <c r="K528" s="11" t="s">
        <v>59</v>
      </c>
      <c r="L528" s="26"/>
      <c r="M528" s="13"/>
    </row>
    <row r="529" spans="2:13" ht="17.850000000000001" customHeight="1" outlineLevel="1">
      <c r="B529" s="44">
        <v>44850</v>
      </c>
      <c r="C529" s="68" t="s">
        <v>19</v>
      </c>
      <c r="D529" s="68">
        <v>233</v>
      </c>
      <c r="E529" s="68">
        <v>90</v>
      </c>
      <c r="F529" s="68">
        <f t="shared" si="12"/>
        <v>143</v>
      </c>
      <c r="G529" s="68">
        <v>309</v>
      </c>
      <c r="H529" s="95">
        <v>139</v>
      </c>
      <c r="I529" s="96">
        <f t="shared" si="13"/>
        <v>170</v>
      </c>
      <c r="J529" s="106">
        <f>SUM($D$8,$D$12:$D529)/(_xlfn.DAYS(B529,"10-Jun-2020")+1)</f>
        <v>169.61001164144355</v>
      </c>
      <c r="K529" s="11" t="s">
        <v>59</v>
      </c>
      <c r="L529" s="26"/>
      <c r="M529" s="13"/>
    </row>
    <row r="530" spans="2:13" ht="17.850000000000001" customHeight="1" outlineLevel="1">
      <c r="B530" s="44">
        <v>44851</v>
      </c>
      <c r="C530" s="68" t="s">
        <v>28</v>
      </c>
      <c r="D530" s="68">
        <v>398</v>
      </c>
      <c r="E530" s="68">
        <v>263</v>
      </c>
      <c r="F530" s="68">
        <f t="shared" si="12"/>
        <v>135</v>
      </c>
      <c r="G530" s="68">
        <v>692</v>
      </c>
      <c r="H530" s="95">
        <v>520</v>
      </c>
      <c r="I530" s="96">
        <f t="shared" si="13"/>
        <v>172</v>
      </c>
      <c r="J530" s="106">
        <f>SUM($D$8,$D$12:$D530)/(_xlfn.DAYS(B530,"10-Jun-2020")+1)</f>
        <v>169.87558139534883</v>
      </c>
      <c r="K530" s="11" t="s">
        <v>59</v>
      </c>
      <c r="L530" s="26"/>
      <c r="M530" s="13"/>
    </row>
    <row r="531" spans="2:13" ht="35.1" customHeight="1" outlineLevel="1">
      <c r="B531" s="44">
        <v>44852</v>
      </c>
      <c r="C531" s="68" t="s">
        <v>29</v>
      </c>
      <c r="D531" s="68">
        <v>357</v>
      </c>
      <c r="E531" s="68">
        <v>254</v>
      </c>
      <c r="F531" s="68">
        <f t="shared" si="12"/>
        <v>103</v>
      </c>
      <c r="G531" s="68">
        <v>661</v>
      </c>
      <c r="H531" s="95">
        <v>526</v>
      </c>
      <c r="I531" s="96">
        <f t="shared" si="13"/>
        <v>135</v>
      </c>
      <c r="J531" s="106">
        <f>SUM($D$8,$D$12:$D531)/(_xlfn.DAYS(B531,"10-Jun-2020")+1)</f>
        <v>170.09291521486642</v>
      </c>
      <c r="K531" s="11" t="s">
        <v>180</v>
      </c>
      <c r="L531" s="26"/>
      <c r="M531" s="13"/>
    </row>
    <row r="532" spans="2:13" ht="17.850000000000001" customHeight="1" outlineLevel="1">
      <c r="B532" s="44">
        <v>44853</v>
      </c>
      <c r="C532" s="68" t="s">
        <v>15</v>
      </c>
      <c r="D532" s="68">
        <v>298</v>
      </c>
      <c r="E532" s="68">
        <v>215</v>
      </c>
      <c r="F532" s="68">
        <f t="shared" si="12"/>
        <v>83</v>
      </c>
      <c r="G532" s="68">
        <v>472</v>
      </c>
      <c r="H532" s="95">
        <v>372</v>
      </c>
      <c r="I532" s="96">
        <f t="shared" si="13"/>
        <v>100</v>
      </c>
      <c r="J532" s="106">
        <f>SUM($D$8,$D$12:$D532)/(_xlfn.DAYS(B532,"10-Jun-2020")+1)</f>
        <v>170.24129930394432</v>
      </c>
      <c r="K532" s="11" t="s">
        <v>59</v>
      </c>
      <c r="L532" s="26"/>
      <c r="M532" s="13"/>
    </row>
    <row r="533" spans="2:13" ht="35.1" customHeight="1" outlineLevel="1">
      <c r="B533" s="44">
        <v>44854</v>
      </c>
      <c r="C533" s="68" t="s">
        <v>16</v>
      </c>
      <c r="D533" s="68">
        <v>283</v>
      </c>
      <c r="E533" s="68">
        <v>228</v>
      </c>
      <c r="F533" s="68">
        <f t="shared" si="12"/>
        <v>55</v>
      </c>
      <c r="G533" s="68">
        <v>496</v>
      </c>
      <c r="H533" s="95">
        <v>435</v>
      </c>
      <c r="I533" s="96">
        <f t="shared" si="13"/>
        <v>61</v>
      </c>
      <c r="J533" s="106">
        <f>SUM($D$8,$D$12:$D533)/(_xlfn.DAYS(B533,"10-Jun-2020")+1)</f>
        <v>170.37195828505213</v>
      </c>
      <c r="K533" s="11" t="s">
        <v>181</v>
      </c>
      <c r="L533" s="26"/>
      <c r="M533" s="13"/>
    </row>
    <row r="534" spans="2:13" ht="87" customHeight="1" outlineLevel="1">
      <c r="B534" s="44">
        <v>44855</v>
      </c>
      <c r="C534" s="68" t="s">
        <v>26</v>
      </c>
      <c r="D534" s="68">
        <v>358</v>
      </c>
      <c r="E534" s="68">
        <v>269</v>
      </c>
      <c r="F534" s="68">
        <f t="shared" si="12"/>
        <v>89</v>
      </c>
      <c r="G534" s="68">
        <v>759</v>
      </c>
      <c r="H534" s="95">
        <v>649</v>
      </c>
      <c r="I534" s="96">
        <f t="shared" si="13"/>
        <v>110</v>
      </c>
      <c r="J534" s="106">
        <f>SUM($D$8,$D$12:$D534)/(_xlfn.DAYS(B534,"10-Jun-2020")+1)</f>
        <v>170.58912037037038</v>
      </c>
      <c r="K534" s="11" t="s">
        <v>190</v>
      </c>
      <c r="L534" s="26"/>
      <c r="M534" s="13"/>
    </row>
    <row r="535" spans="2:13" ht="17.850000000000001" customHeight="1" outlineLevel="1">
      <c r="B535" s="44">
        <v>44856</v>
      </c>
      <c r="C535" s="68" t="s">
        <v>18</v>
      </c>
      <c r="D535" s="68">
        <v>147</v>
      </c>
      <c r="E535" s="68">
        <v>54</v>
      </c>
      <c r="F535" s="68">
        <f t="shared" si="12"/>
        <v>93</v>
      </c>
      <c r="G535" s="68">
        <v>211</v>
      </c>
      <c r="H535" s="95">
        <v>105</v>
      </c>
      <c r="I535" s="96">
        <f t="shared" si="13"/>
        <v>106</v>
      </c>
      <c r="J535" s="106">
        <f>SUM($D$8,$D$12:$D535)/(_xlfn.DAYS(B535,"10-Jun-2020")+1)</f>
        <v>170.56184971098267</v>
      </c>
      <c r="K535" s="11" t="s">
        <v>59</v>
      </c>
      <c r="L535" s="26"/>
      <c r="M535" s="13"/>
    </row>
    <row r="536" spans="2:13" ht="17.850000000000001" customHeight="1" outlineLevel="1">
      <c r="B536" s="44">
        <v>44857</v>
      </c>
      <c r="C536" s="68" t="s">
        <v>19</v>
      </c>
      <c r="D536" s="68">
        <v>122</v>
      </c>
      <c r="E536" s="68">
        <v>45</v>
      </c>
      <c r="F536" s="68">
        <f t="shared" si="12"/>
        <v>77</v>
      </c>
      <c r="G536" s="68">
        <v>181</v>
      </c>
      <c r="H536" s="95">
        <v>83</v>
      </c>
      <c r="I536" s="96">
        <f t="shared" si="13"/>
        <v>98</v>
      </c>
      <c r="J536" s="106">
        <f>SUM($D$8,$D$12:$D536)/(_xlfn.DAYS(B536,"10-Jun-2020")+1)</f>
        <v>170.50577367205543</v>
      </c>
      <c r="K536" s="11" t="s">
        <v>61</v>
      </c>
      <c r="L536" s="26"/>
      <c r="M536" s="13"/>
    </row>
    <row r="537" spans="2:13" ht="17.850000000000001" customHeight="1" outlineLevel="1">
      <c r="B537" s="44">
        <v>44858</v>
      </c>
      <c r="C537" s="68" t="s">
        <v>28</v>
      </c>
      <c r="D537" s="68">
        <v>300</v>
      </c>
      <c r="E537" s="68">
        <v>186</v>
      </c>
      <c r="F537" s="68">
        <f t="shared" si="12"/>
        <v>114</v>
      </c>
      <c r="G537" s="68">
        <v>463</v>
      </c>
      <c r="H537" s="95">
        <v>334</v>
      </c>
      <c r="I537" s="96">
        <f t="shared" si="13"/>
        <v>129</v>
      </c>
      <c r="J537" s="106">
        <f>SUM($D$8,$D$12:$D537)/(_xlfn.DAYS(B537,"10-Jun-2020")+1)</f>
        <v>170.6551326412918</v>
      </c>
      <c r="K537" s="11" t="s">
        <v>61</v>
      </c>
      <c r="L537" s="26"/>
      <c r="M537" s="13"/>
    </row>
    <row r="538" spans="2:13" ht="17.850000000000001" customHeight="1" outlineLevel="1">
      <c r="B538" s="44">
        <v>44859</v>
      </c>
      <c r="C538" s="68" t="s">
        <v>29</v>
      </c>
      <c r="D538" s="68">
        <v>291</v>
      </c>
      <c r="E538" s="68">
        <v>197</v>
      </c>
      <c r="F538" s="68">
        <f t="shared" si="12"/>
        <v>94</v>
      </c>
      <c r="G538" s="68">
        <v>439</v>
      </c>
      <c r="H538" s="95">
        <v>324</v>
      </c>
      <c r="I538" s="96">
        <f t="shared" si="13"/>
        <v>115</v>
      </c>
      <c r="J538" s="106">
        <f>SUM($D$8,$D$12:$D538)/(_xlfn.DAYS(B538,"10-Jun-2020")+1)</f>
        <v>170.79377880184333</v>
      </c>
      <c r="K538" s="11" t="s">
        <v>59</v>
      </c>
      <c r="L538" s="26"/>
      <c r="M538" s="13"/>
    </row>
    <row r="539" spans="2:13" ht="35.1" customHeight="1" outlineLevel="1">
      <c r="B539" s="44">
        <v>44860</v>
      </c>
      <c r="C539" s="68" t="s">
        <v>15</v>
      </c>
      <c r="D539" s="68">
        <v>330</v>
      </c>
      <c r="E539" s="68">
        <v>238</v>
      </c>
      <c r="F539" s="68">
        <f t="shared" si="12"/>
        <v>92</v>
      </c>
      <c r="G539" s="68">
        <v>641</v>
      </c>
      <c r="H539" s="95">
        <v>506</v>
      </c>
      <c r="I539" s="96">
        <f t="shared" si="13"/>
        <v>135</v>
      </c>
      <c r="J539" s="106">
        <f>SUM($D$8,$D$12:$D539)/(_xlfn.DAYS(B539,"10-Jun-2020")+1)</f>
        <v>170.97698504027619</v>
      </c>
      <c r="K539" s="11" t="s">
        <v>184</v>
      </c>
      <c r="L539" s="26"/>
      <c r="M539" s="13"/>
    </row>
    <row r="540" spans="2:13" ht="35.1" customHeight="1" outlineLevel="1">
      <c r="B540" s="44">
        <v>44861</v>
      </c>
      <c r="C540" s="68" t="s">
        <v>16</v>
      </c>
      <c r="D540" s="68">
        <v>314</v>
      </c>
      <c r="E540" s="68">
        <v>217</v>
      </c>
      <c r="F540" s="68">
        <f t="shared" si="12"/>
        <v>97</v>
      </c>
      <c r="G540" s="68">
        <v>525</v>
      </c>
      <c r="H540" s="95">
        <v>417</v>
      </c>
      <c r="I540" s="96">
        <f t="shared" si="13"/>
        <v>108</v>
      </c>
      <c r="J540" s="106">
        <f>SUM($D$8,$D$12:$D540)/(_xlfn.DAYS(B540,"10-Jun-2020")+1)</f>
        <v>171.14137931034483</v>
      </c>
      <c r="K540" s="11" t="s">
        <v>183</v>
      </c>
      <c r="L540" s="26"/>
      <c r="M540" s="13"/>
    </row>
    <row r="541" spans="2:13" ht="17.850000000000001" customHeight="1" outlineLevel="1">
      <c r="B541" s="44">
        <v>44862</v>
      </c>
      <c r="C541" s="68" t="s">
        <v>26</v>
      </c>
      <c r="D541" s="68">
        <v>245</v>
      </c>
      <c r="E541" s="68">
        <v>170</v>
      </c>
      <c r="F541" s="68">
        <f t="shared" si="12"/>
        <v>75</v>
      </c>
      <c r="G541" s="68">
        <v>484</v>
      </c>
      <c r="H541" s="95">
        <v>385</v>
      </c>
      <c r="I541" s="96">
        <f t="shared" si="13"/>
        <v>99</v>
      </c>
      <c r="J541" s="106">
        <f>SUM($D$8,$D$12:$D541)/(_xlfn.DAYS(B541,"10-Jun-2020")+1)</f>
        <v>171.22617680826636</v>
      </c>
      <c r="K541" s="11" t="s">
        <v>185</v>
      </c>
      <c r="L541" s="26"/>
      <c r="M541" s="13"/>
    </row>
    <row r="542" spans="2:13" ht="17.850000000000001" customHeight="1" outlineLevel="1">
      <c r="B542" s="44">
        <v>44863</v>
      </c>
      <c r="C542" s="68" t="s">
        <v>18</v>
      </c>
      <c r="D542" s="68">
        <v>169</v>
      </c>
      <c r="E542" s="68">
        <v>69</v>
      </c>
      <c r="F542" s="68">
        <f t="shared" si="12"/>
        <v>100</v>
      </c>
      <c r="G542" s="68">
        <v>205</v>
      </c>
      <c r="H542" s="95">
        <v>99</v>
      </c>
      <c r="I542" s="96">
        <f t="shared" si="13"/>
        <v>106</v>
      </c>
      <c r="J542" s="106">
        <f>SUM($D$8,$D$12:$D542)/(_xlfn.DAYS(B542,"10-Jun-2020")+1)</f>
        <v>171.223623853211</v>
      </c>
      <c r="K542" s="11" t="s">
        <v>61</v>
      </c>
      <c r="L542" s="26"/>
      <c r="M542" s="13"/>
    </row>
    <row r="543" spans="2:13" ht="16.5" customHeight="1" outlineLevel="1">
      <c r="B543" s="44">
        <v>44864</v>
      </c>
      <c r="C543" s="68" t="s">
        <v>19</v>
      </c>
      <c r="D543" s="68">
        <v>196</v>
      </c>
      <c r="E543" s="68">
        <v>55</v>
      </c>
      <c r="F543" s="68">
        <f t="shared" si="12"/>
        <v>141</v>
      </c>
      <c r="G543" s="68">
        <v>233</v>
      </c>
      <c r="H543" s="95">
        <v>75</v>
      </c>
      <c r="I543" s="96">
        <f t="shared" si="13"/>
        <v>158</v>
      </c>
      <c r="J543" s="106">
        <f>SUM($D$8,$D$12:$D543)/(_xlfn.DAYS(B543,"10-Jun-2020")+1)</f>
        <v>171.2520045819015</v>
      </c>
      <c r="K543" s="11" t="s">
        <v>185</v>
      </c>
      <c r="L543" s="26"/>
      <c r="M543" s="13"/>
    </row>
    <row r="544" spans="2:13" ht="16.5" customHeight="1" outlineLevel="1">
      <c r="B544" s="44">
        <v>44865</v>
      </c>
      <c r="C544" s="68" t="s">
        <v>28</v>
      </c>
      <c r="D544" s="68">
        <v>326</v>
      </c>
      <c r="E544" s="68">
        <v>196</v>
      </c>
      <c r="F544" s="68">
        <f t="shared" si="12"/>
        <v>130</v>
      </c>
      <c r="G544" s="68">
        <v>524</v>
      </c>
      <c r="H544" s="95">
        <v>342</v>
      </c>
      <c r="I544" s="96">
        <f t="shared" si="13"/>
        <v>182</v>
      </c>
      <c r="J544" s="106">
        <f>SUM($D$8,$D$12:$D544)/(_xlfn.DAYS(B544,"10-Jun-2020")+1)</f>
        <v>171.42906178489702</v>
      </c>
      <c r="K544" s="11" t="s">
        <v>59</v>
      </c>
      <c r="L544" s="26"/>
      <c r="M544" s="13"/>
    </row>
    <row r="545" spans="2:13" ht="16.5" customHeight="1" outlineLevel="1">
      <c r="B545" s="44">
        <v>44866</v>
      </c>
      <c r="C545" s="68" t="s">
        <v>29</v>
      </c>
      <c r="D545" s="68">
        <v>323</v>
      </c>
      <c r="E545" s="68">
        <v>198</v>
      </c>
      <c r="F545" s="68">
        <f t="shared" si="12"/>
        <v>125</v>
      </c>
      <c r="G545" s="68">
        <v>490</v>
      </c>
      <c r="H545" s="95">
        <v>336</v>
      </c>
      <c r="I545" s="96">
        <f t="shared" si="13"/>
        <v>154</v>
      </c>
      <c r="J545" s="106">
        <f>SUM($D$8,$D$12:$D545)/(_xlfn.DAYS(B545,"10-Jun-2020")+1)</f>
        <v>171.60228571428573</v>
      </c>
      <c r="K545" s="11" t="s">
        <v>59</v>
      </c>
      <c r="L545" s="26"/>
      <c r="M545" s="13"/>
    </row>
    <row r="546" spans="2:13" ht="16.5" customHeight="1" outlineLevel="1">
      <c r="B546" s="44">
        <v>44867</v>
      </c>
      <c r="C546" s="68" t="s">
        <v>15</v>
      </c>
      <c r="D546" s="68">
        <v>309</v>
      </c>
      <c r="E546" s="68">
        <v>226</v>
      </c>
      <c r="F546" s="68">
        <f t="shared" si="12"/>
        <v>83</v>
      </c>
      <c r="G546" s="68">
        <v>514</v>
      </c>
      <c r="H546" s="95">
        <v>417</v>
      </c>
      <c r="I546" s="96">
        <f t="shared" si="13"/>
        <v>97</v>
      </c>
      <c r="J546" s="106">
        <f>SUM($D$8,$D$12:$D546)/(_xlfn.DAYS(B546,"10-Jun-2020")+1)</f>
        <v>171.75913242009133</v>
      </c>
      <c r="K546" s="11" t="s">
        <v>187</v>
      </c>
      <c r="L546" s="26"/>
      <c r="M546" s="13"/>
    </row>
    <row r="547" spans="2:13" ht="33" customHeight="1" outlineLevel="1">
      <c r="B547" s="44">
        <v>44868</v>
      </c>
      <c r="C547" s="68" t="s">
        <v>16</v>
      </c>
      <c r="D547" s="68">
        <v>354</v>
      </c>
      <c r="E547" s="68">
        <v>241</v>
      </c>
      <c r="F547" s="68">
        <f t="shared" si="12"/>
        <v>113</v>
      </c>
      <c r="G547" s="68">
        <v>632</v>
      </c>
      <c r="H547" s="95">
        <v>495</v>
      </c>
      <c r="I547" s="96">
        <f t="shared" si="13"/>
        <v>137</v>
      </c>
      <c r="J547" s="106">
        <f>SUM($D$8,$D$12:$D547)/(_xlfn.DAYS(B547,"10-Jun-2020")+1)</f>
        <v>171.96693272519954</v>
      </c>
      <c r="K547" s="11" t="s">
        <v>188</v>
      </c>
      <c r="L547" s="26"/>
      <c r="M547" s="13"/>
    </row>
    <row r="548" spans="2:13" ht="16.5" customHeight="1" outlineLevel="1">
      <c r="B548" s="44">
        <v>44869</v>
      </c>
      <c r="C548" s="68" t="s">
        <v>26</v>
      </c>
      <c r="D548" s="68">
        <v>354</v>
      </c>
      <c r="E548" s="68">
        <v>240</v>
      </c>
      <c r="F548" s="68">
        <f t="shared" si="12"/>
        <v>114</v>
      </c>
      <c r="G548" s="68">
        <v>564</v>
      </c>
      <c r="H548" s="95">
        <v>413</v>
      </c>
      <c r="I548" s="96">
        <f t="shared" si="13"/>
        <v>151</v>
      </c>
      <c r="J548" s="106">
        <f>SUM($D$8,$D$12:$D548)/(_xlfn.DAYS(B548,"10-Jun-2020")+1)</f>
        <v>172.17425968109339</v>
      </c>
      <c r="K548" s="11" t="s">
        <v>189</v>
      </c>
      <c r="L548" s="26"/>
      <c r="M548" s="13"/>
    </row>
    <row r="549" spans="2:13" ht="16.5" customHeight="1" outlineLevel="1">
      <c r="B549" s="44">
        <v>44870</v>
      </c>
      <c r="C549" s="68" t="s">
        <v>18</v>
      </c>
      <c r="D549" s="68">
        <v>163</v>
      </c>
      <c r="E549" s="68">
        <v>90</v>
      </c>
      <c r="F549" s="68">
        <f t="shared" si="12"/>
        <v>73</v>
      </c>
      <c r="G549" s="68">
        <v>235</v>
      </c>
      <c r="H549" s="95">
        <v>142</v>
      </c>
      <c r="I549" s="96">
        <f t="shared" si="13"/>
        <v>93</v>
      </c>
      <c r="J549" s="106">
        <f>SUM($D$8,$D$12:$D549)/(_xlfn.DAYS(B549,"10-Jun-2020")+1)</f>
        <v>172.16382252559728</v>
      </c>
      <c r="K549" s="11" t="s">
        <v>61</v>
      </c>
      <c r="L549" s="26"/>
      <c r="M549" s="13"/>
    </row>
    <row r="550" spans="2:13" ht="16.5" customHeight="1" outlineLevel="1">
      <c r="B550" s="44">
        <v>44871</v>
      </c>
      <c r="C550" s="68" t="s">
        <v>19</v>
      </c>
      <c r="D550" s="68">
        <v>110</v>
      </c>
      <c r="E550" s="68">
        <v>47</v>
      </c>
      <c r="F550" s="68">
        <f t="shared" si="12"/>
        <v>63</v>
      </c>
      <c r="G550" s="68">
        <v>166</v>
      </c>
      <c r="H550" s="95">
        <v>81</v>
      </c>
      <c r="I550" s="96">
        <f t="shared" si="13"/>
        <v>85</v>
      </c>
      <c r="J550" s="106">
        <f>SUM($D$8,$D$12:$D550)/(_xlfn.DAYS(B550,"10-Jun-2020")+1)</f>
        <v>172.09318181818182</v>
      </c>
      <c r="K550" s="11" t="s">
        <v>61</v>
      </c>
      <c r="L550" s="26"/>
      <c r="M550" s="13"/>
    </row>
    <row r="551" spans="2:13" ht="66" customHeight="1" outlineLevel="1">
      <c r="B551" s="44">
        <v>44872</v>
      </c>
      <c r="C551" s="68" t="s">
        <v>28</v>
      </c>
      <c r="D551" s="68">
        <v>495</v>
      </c>
      <c r="E551" s="68">
        <v>322</v>
      </c>
      <c r="F551" s="68">
        <f t="shared" si="12"/>
        <v>173</v>
      </c>
      <c r="G551" s="68">
        <v>853</v>
      </c>
      <c r="H551" s="95">
        <v>643</v>
      </c>
      <c r="I551" s="96">
        <f t="shared" si="13"/>
        <v>210</v>
      </c>
      <c r="J551" s="106">
        <f>SUM($D$8,$D$12:$D551)/(_xlfn.DAYS(B551,"10-Jun-2020")+1)</f>
        <v>172.45970488081724</v>
      </c>
      <c r="K551" s="11" t="s">
        <v>191</v>
      </c>
      <c r="L551" s="26"/>
      <c r="M551" s="13"/>
    </row>
    <row r="552" spans="2:13" ht="33" customHeight="1" outlineLevel="1">
      <c r="B552" s="44">
        <v>44873</v>
      </c>
      <c r="C552" s="68" t="s">
        <v>29</v>
      </c>
      <c r="D552" s="68">
        <v>413</v>
      </c>
      <c r="E552" s="68">
        <v>298</v>
      </c>
      <c r="F552" s="68">
        <f t="shared" ref="F552:F563" si="14">D552-E552</f>
        <v>115</v>
      </c>
      <c r="G552" s="68">
        <v>662</v>
      </c>
      <c r="H552" s="95">
        <v>526</v>
      </c>
      <c r="I552" s="96">
        <f t="shared" si="13"/>
        <v>136</v>
      </c>
      <c r="J552" s="106">
        <f>SUM($D$8,$D$12:$D552)/(_xlfn.DAYS(B552,"10-Jun-2020")+1)</f>
        <v>172.73242630385488</v>
      </c>
      <c r="K552" s="11" t="s">
        <v>192</v>
      </c>
      <c r="L552" s="26"/>
      <c r="M552" s="13"/>
    </row>
    <row r="553" spans="2:13" ht="16.5" customHeight="1" outlineLevel="1">
      <c r="B553" s="44">
        <v>44874</v>
      </c>
      <c r="C553" s="68" t="s">
        <v>15</v>
      </c>
      <c r="D553" s="68">
        <v>389</v>
      </c>
      <c r="E553" s="68">
        <v>255</v>
      </c>
      <c r="F553" s="68">
        <f t="shared" si="14"/>
        <v>134</v>
      </c>
      <c r="G553" s="68">
        <v>676</v>
      </c>
      <c r="H553" s="95">
        <v>514</v>
      </c>
      <c r="I553" s="96">
        <f t="shared" si="13"/>
        <v>162</v>
      </c>
      <c r="J553" s="106">
        <f>SUM($D$8,$D$12:$D553)/(_xlfn.DAYS(B553,"10-Jun-2020")+1)</f>
        <v>172.97734994337486</v>
      </c>
      <c r="K553" s="11" t="s">
        <v>59</v>
      </c>
      <c r="L553" s="26"/>
      <c r="M553" s="13"/>
    </row>
    <row r="554" spans="2:13" ht="33" customHeight="1" outlineLevel="1">
      <c r="B554" s="44">
        <v>44875</v>
      </c>
      <c r="C554" s="68" t="s">
        <v>16</v>
      </c>
      <c r="D554" s="68">
        <v>327</v>
      </c>
      <c r="E554" s="68">
        <v>226</v>
      </c>
      <c r="F554" s="68">
        <f t="shared" si="14"/>
        <v>101</v>
      </c>
      <c r="G554" s="68">
        <v>571</v>
      </c>
      <c r="H554" s="95">
        <v>445</v>
      </c>
      <c r="I554" s="96">
        <f t="shared" si="13"/>
        <v>126</v>
      </c>
      <c r="J554" s="106">
        <f>SUM($D$8,$D$12:$D554)/(_xlfn.DAYS(B554,"10-Jun-2020")+1)</f>
        <v>173.15158371040724</v>
      </c>
      <c r="K554" s="11" t="s">
        <v>193</v>
      </c>
      <c r="L554" s="26"/>
      <c r="M554" s="13"/>
    </row>
    <row r="555" spans="2:13" ht="16.5" customHeight="1" outlineLevel="1">
      <c r="B555" s="44">
        <v>44876</v>
      </c>
      <c r="C555" s="68" t="s">
        <v>26</v>
      </c>
      <c r="D555" s="68">
        <v>369</v>
      </c>
      <c r="E555" s="68">
        <v>219</v>
      </c>
      <c r="F555" s="68">
        <f t="shared" si="14"/>
        <v>150</v>
      </c>
      <c r="G555" s="68">
        <v>508</v>
      </c>
      <c r="H555" s="95">
        <v>340</v>
      </c>
      <c r="I555" s="96">
        <f t="shared" si="13"/>
        <v>168</v>
      </c>
      <c r="J555" s="106">
        <f>SUM($D$8,$D$12:$D555)/(_xlfn.DAYS(B555,"10-Jun-2020")+1)</f>
        <v>173.37288135593221</v>
      </c>
      <c r="K555" s="11" t="s">
        <v>196</v>
      </c>
      <c r="L555" s="26"/>
      <c r="M555" s="13"/>
    </row>
    <row r="556" spans="2:13" ht="16.5" customHeight="1" outlineLevel="1">
      <c r="B556" s="44">
        <v>44877</v>
      </c>
      <c r="C556" s="68" t="s">
        <v>18</v>
      </c>
      <c r="D556" s="68">
        <v>162</v>
      </c>
      <c r="E556" s="68">
        <v>58</v>
      </c>
      <c r="F556" s="68">
        <f t="shared" si="14"/>
        <v>104</v>
      </c>
      <c r="G556" s="68">
        <v>211</v>
      </c>
      <c r="H556" s="95">
        <v>95</v>
      </c>
      <c r="I556" s="96">
        <f t="shared" si="13"/>
        <v>116</v>
      </c>
      <c r="J556" s="106">
        <f>SUM($D$8,$D$12:$D556)/(_xlfn.DAYS(B556,"10-Jun-2020")+1)</f>
        <v>173.36004514672686</v>
      </c>
      <c r="K556" s="11" t="s">
        <v>194</v>
      </c>
      <c r="L556" s="26"/>
      <c r="M556" s="13"/>
    </row>
    <row r="557" spans="2:13" ht="16.5" customHeight="1" outlineLevel="1">
      <c r="B557" s="44">
        <v>44878</v>
      </c>
      <c r="C557" s="68" t="s">
        <v>19</v>
      </c>
      <c r="D557" s="68">
        <v>139</v>
      </c>
      <c r="E557" s="68">
        <v>45</v>
      </c>
      <c r="F557" s="68">
        <f t="shared" si="14"/>
        <v>94</v>
      </c>
      <c r="G557" s="68">
        <v>179</v>
      </c>
      <c r="H557" s="95">
        <v>66</v>
      </c>
      <c r="I557" s="96">
        <f t="shared" si="13"/>
        <v>113</v>
      </c>
      <c r="J557" s="106">
        <f>SUM($D$8,$D$12:$D557)/(_xlfn.DAYS(B557,"10-Jun-2020")+1)</f>
        <v>173.32130777903043</v>
      </c>
      <c r="K557" s="11" t="s">
        <v>61</v>
      </c>
      <c r="L557" s="26"/>
      <c r="M557" s="13"/>
    </row>
    <row r="558" spans="2:13" ht="33" customHeight="1" outlineLevel="1">
      <c r="B558" s="44">
        <v>44879</v>
      </c>
      <c r="C558" s="68" t="s">
        <v>28</v>
      </c>
      <c r="D558" s="68">
        <v>274</v>
      </c>
      <c r="E558" s="68">
        <v>207</v>
      </c>
      <c r="F558" s="68">
        <f t="shared" si="14"/>
        <v>67</v>
      </c>
      <c r="G558" s="68">
        <v>605</v>
      </c>
      <c r="H558" s="95">
        <v>515</v>
      </c>
      <c r="I558" s="96">
        <f t="shared" ref="I558:I563" si="15">G558-H558</f>
        <v>90</v>
      </c>
      <c r="J558" s="106">
        <f>SUM($D$8,$D$12:$D558)/(_xlfn.DAYS(B558,"10-Jun-2020")+1)</f>
        <v>173.4346846846847</v>
      </c>
      <c r="K558" s="11" t="s">
        <v>197</v>
      </c>
      <c r="L558" s="26"/>
      <c r="M558" s="13"/>
    </row>
    <row r="559" spans="2:13" ht="33" customHeight="1" outlineLevel="1">
      <c r="B559" s="44">
        <v>44880</v>
      </c>
      <c r="C559" s="68" t="s">
        <v>29</v>
      </c>
      <c r="D559" s="68">
        <v>398</v>
      </c>
      <c r="E559" s="68">
        <v>291</v>
      </c>
      <c r="F559" s="68">
        <f t="shared" si="14"/>
        <v>107</v>
      </c>
      <c r="G559" s="68">
        <v>719</v>
      </c>
      <c r="H559" s="95">
        <v>574</v>
      </c>
      <c r="I559" s="96">
        <f t="shared" si="15"/>
        <v>145</v>
      </c>
      <c r="J559" s="106">
        <f>SUM($D$8,$D$12:$D559)/(_xlfn.DAYS(B559,"10-Jun-2020")+1)</f>
        <v>173.68728908886388</v>
      </c>
      <c r="K559" s="11" t="s">
        <v>198</v>
      </c>
      <c r="L559" s="26"/>
      <c r="M559" s="13"/>
    </row>
    <row r="560" spans="2:13" ht="33" customHeight="1" outlineLevel="1">
      <c r="B560" s="44">
        <v>44881</v>
      </c>
      <c r="C560" s="68" t="s">
        <v>15</v>
      </c>
      <c r="D560" s="68">
        <v>417</v>
      </c>
      <c r="E560" s="68">
        <v>267</v>
      </c>
      <c r="F560" s="68">
        <f t="shared" si="14"/>
        <v>150</v>
      </c>
      <c r="G560" s="68">
        <v>660</v>
      </c>
      <c r="H560" s="95">
        <v>479</v>
      </c>
      <c r="I560" s="96">
        <f t="shared" si="15"/>
        <v>181</v>
      </c>
      <c r="J560" s="106">
        <f>SUM($D$8,$D$12:$D560)/(_xlfn.DAYS(B560,"10-Jun-2020")+1)</f>
        <v>173.96067415730337</v>
      </c>
      <c r="K560" s="11" t="s">
        <v>199</v>
      </c>
      <c r="L560" s="26"/>
      <c r="M560" s="13"/>
    </row>
    <row r="561" spans="2:13" ht="16.5" customHeight="1" outlineLevel="1">
      <c r="B561" s="44">
        <v>44882</v>
      </c>
      <c r="C561" s="68" t="s">
        <v>16</v>
      </c>
      <c r="D561" s="68">
        <v>417</v>
      </c>
      <c r="E561" s="68">
        <v>272</v>
      </c>
      <c r="F561" s="68">
        <f t="shared" si="14"/>
        <v>145</v>
      </c>
      <c r="G561" s="68">
        <v>665</v>
      </c>
      <c r="H561" s="95">
        <v>502</v>
      </c>
      <c r="I561" s="96">
        <f t="shared" si="15"/>
        <v>163</v>
      </c>
      <c r="J561" s="106">
        <f>SUM($D$8,$D$12:$D561)/(_xlfn.DAYS(B561,"10-Jun-2020")+1)</f>
        <v>174.2334455667789</v>
      </c>
      <c r="K561" s="11" t="s">
        <v>200</v>
      </c>
      <c r="L561" s="26"/>
      <c r="M561" s="13"/>
    </row>
    <row r="562" spans="2:13" ht="16.5" customHeight="1" outlineLevel="1">
      <c r="B562" s="44">
        <v>44883</v>
      </c>
      <c r="C562" s="68" t="s">
        <v>26</v>
      </c>
      <c r="D562" s="68">
        <v>310</v>
      </c>
      <c r="E562" s="68">
        <v>211</v>
      </c>
      <c r="F562" s="68">
        <f t="shared" si="14"/>
        <v>99</v>
      </c>
      <c r="G562" s="68">
        <v>466</v>
      </c>
      <c r="H562" s="95">
        <v>337</v>
      </c>
      <c r="I562" s="96">
        <f t="shared" si="15"/>
        <v>129</v>
      </c>
      <c r="J562" s="106">
        <f>SUM($D$8,$D$12:$D562)/(_xlfn.DAYS(B562,"10-Jun-2020")+1)</f>
        <v>174.38565022421525</v>
      </c>
      <c r="K562" s="11" t="s">
        <v>61</v>
      </c>
      <c r="L562" s="26"/>
      <c r="M562" s="13"/>
    </row>
    <row r="563" spans="2:13" ht="16.5" customHeight="1" outlineLevel="1">
      <c r="B563" s="44">
        <v>44884</v>
      </c>
      <c r="C563" s="68" t="s">
        <v>18</v>
      </c>
      <c r="D563" s="68">
        <v>155</v>
      </c>
      <c r="E563" s="68">
        <v>88</v>
      </c>
      <c r="F563" s="68">
        <f t="shared" si="14"/>
        <v>67</v>
      </c>
      <c r="G563" s="68">
        <v>266</v>
      </c>
      <c r="H563" s="95">
        <v>185</v>
      </c>
      <c r="I563" s="96">
        <f t="shared" si="15"/>
        <v>81</v>
      </c>
      <c r="J563" s="106">
        <f>SUM($D$8,$D$12:$D563)/(_xlfn.DAYS(B563,"10-Jun-2020")+1)</f>
        <v>174.36394176931691</v>
      </c>
      <c r="K563" s="11" t="s">
        <v>61</v>
      </c>
      <c r="L563" s="26"/>
      <c r="M563" s="13"/>
    </row>
    <row r="564" spans="2:13" ht="16.5" customHeight="1" outlineLevel="1">
      <c r="B564" s="44">
        <v>44885</v>
      </c>
      <c r="C564" s="68" t="s">
        <v>19</v>
      </c>
      <c r="D564" s="68">
        <v>107</v>
      </c>
      <c r="E564" s="68">
        <v>46</v>
      </c>
      <c r="F564" s="68">
        <f>D564-E564</f>
        <v>61</v>
      </c>
      <c r="G564" s="68">
        <v>148</v>
      </c>
      <c r="H564" s="95">
        <v>71</v>
      </c>
      <c r="I564" s="96">
        <f>G564-H564</f>
        <v>77</v>
      </c>
      <c r="J564" s="106">
        <f>SUM($D$8,$D$12:$D564)/(_xlfn.DAYS(B564,"10-Jun-2020")+1)</f>
        <v>174.28859060402684</v>
      </c>
      <c r="K564" s="11" t="s">
        <v>61</v>
      </c>
      <c r="L564" s="26"/>
      <c r="M564" s="13"/>
    </row>
    <row r="565" spans="2:13" ht="16.5" customHeight="1" outlineLevel="1">
      <c r="B565" s="44">
        <v>44886</v>
      </c>
      <c r="C565" s="68" t="s">
        <v>28</v>
      </c>
      <c r="D565" s="68">
        <v>303</v>
      </c>
      <c r="E565" s="68">
        <v>207</v>
      </c>
      <c r="F565" s="68">
        <f>D565-E565</f>
        <v>96</v>
      </c>
      <c r="G565" s="68">
        <v>500</v>
      </c>
      <c r="H565" s="95">
        <v>383</v>
      </c>
      <c r="I565" s="96">
        <f>G565-H565</f>
        <v>117</v>
      </c>
      <c r="J565" s="106">
        <f>SUM($D$8,$D$12:$D565)/(_xlfn.DAYS(B565,"10-Jun-2020")+1)</f>
        <v>174.43240223463687</v>
      </c>
      <c r="K565" s="11" t="s">
        <v>203</v>
      </c>
      <c r="L565" s="26"/>
      <c r="M565" s="13"/>
    </row>
    <row r="566" spans="2:13" ht="66" customHeight="1" outlineLevel="1">
      <c r="B566" s="44">
        <v>44887</v>
      </c>
      <c r="C566" s="68" t="s">
        <v>29</v>
      </c>
      <c r="D566" s="68">
        <v>426</v>
      </c>
      <c r="E566" s="68">
        <v>339</v>
      </c>
      <c r="F566" s="68">
        <f>D566-E566</f>
        <v>87</v>
      </c>
      <c r="G566" s="68">
        <v>732</v>
      </c>
      <c r="H566" s="95">
        <v>619</v>
      </c>
      <c r="I566" s="96">
        <f>G566-H566</f>
        <v>113</v>
      </c>
      <c r="J566" s="106">
        <f>SUM($D$8,$D$12:$D566)/(_xlfn.DAYS(B566,"10-Jun-2020")+1)</f>
        <v>174.71316964285714</v>
      </c>
      <c r="K566" s="11" t="s">
        <v>207</v>
      </c>
      <c r="L566" s="26"/>
      <c r="M566" s="13"/>
    </row>
    <row r="567" spans="2:13" ht="16.5" customHeight="1" outlineLevel="1">
      <c r="B567" s="44">
        <v>44888</v>
      </c>
      <c r="C567" s="68" t="s">
        <v>15</v>
      </c>
      <c r="D567" s="68">
        <v>279</v>
      </c>
      <c r="E567" s="68">
        <v>213</v>
      </c>
      <c r="F567" s="68">
        <f>D567-E567</f>
        <v>66</v>
      </c>
      <c r="G567" s="68">
        <v>450</v>
      </c>
      <c r="H567" s="95">
        <v>370</v>
      </c>
      <c r="I567" s="96">
        <f>G567-H567</f>
        <v>80</v>
      </c>
      <c r="J567" s="106">
        <f>SUM($D$8,$D$12:$D567)/(_xlfn.DAYS(B567,"10-Jun-2020")+1)</f>
        <v>174.8294314381271</v>
      </c>
      <c r="K567" s="11" t="s">
        <v>61</v>
      </c>
      <c r="L567" s="26"/>
      <c r="M567" s="13"/>
    </row>
    <row r="568" spans="2:13" ht="82.5" customHeight="1" outlineLevel="1">
      <c r="B568" s="44">
        <v>44889</v>
      </c>
      <c r="C568" s="68" t="s">
        <v>16</v>
      </c>
      <c r="D568" s="68">
        <v>312</v>
      </c>
      <c r="E568" s="68">
        <v>238</v>
      </c>
      <c r="F568" s="68">
        <f>D568-E568</f>
        <v>74</v>
      </c>
      <c r="G568" s="68">
        <v>660</v>
      </c>
      <c r="H568" s="95">
        <v>556</v>
      </c>
      <c r="I568" s="96">
        <f>G568-H568</f>
        <v>104</v>
      </c>
      <c r="J568" s="106">
        <f>SUM($D$8,$D$12:$D568)/(_xlfn.DAYS(B568,"10-Jun-2020")+1)</f>
        <v>174.98218262806236</v>
      </c>
      <c r="K568" s="11" t="s">
        <v>205</v>
      </c>
      <c r="L568" s="26"/>
      <c r="M568" s="13"/>
    </row>
    <row r="569" spans="2:13" ht="16.5" customHeight="1" outlineLevel="1">
      <c r="B569" s="44">
        <v>44890</v>
      </c>
      <c r="C569" s="68" t="s">
        <v>26</v>
      </c>
      <c r="D569" s="68">
        <v>344</v>
      </c>
      <c r="E569" s="68">
        <v>208</v>
      </c>
      <c r="F569" s="68">
        <f t="shared" ref="F569:F600" si="16">D569-E569</f>
        <v>136</v>
      </c>
      <c r="G569" s="68">
        <v>654</v>
      </c>
      <c r="H569" s="95">
        <v>492</v>
      </c>
      <c r="I569" s="96">
        <f t="shared" ref="I569:I600" si="17">G569-H569</f>
        <v>162</v>
      </c>
      <c r="J569" s="106">
        <f>SUM($D$8,$D$12:$D569)/(_xlfn.DAYS(B569,"10-Jun-2020")+1)</f>
        <v>175.17018909899889</v>
      </c>
      <c r="K569" s="50" t="s">
        <v>206</v>
      </c>
      <c r="L569" s="26"/>
      <c r="M569" s="13"/>
    </row>
    <row r="570" spans="2:13" ht="16.5" customHeight="1" outlineLevel="1">
      <c r="B570" s="44">
        <v>44891</v>
      </c>
      <c r="C570" s="68" t="s">
        <v>18</v>
      </c>
      <c r="D570" s="68">
        <v>122</v>
      </c>
      <c r="E570" s="68">
        <v>60</v>
      </c>
      <c r="F570" s="68">
        <f t="shared" si="16"/>
        <v>62</v>
      </c>
      <c r="G570" s="68">
        <v>173</v>
      </c>
      <c r="H570" s="95">
        <v>84</v>
      </c>
      <c r="I570" s="96">
        <f t="shared" si="17"/>
        <v>89</v>
      </c>
      <c r="J570" s="106">
        <f>SUM($D$8,$D$12:$D570)/(_xlfn.DAYS(B570,"10-Jun-2020")+1)</f>
        <v>175.11111111111111</v>
      </c>
      <c r="K570" s="11" t="s">
        <v>59</v>
      </c>
      <c r="L570" s="26"/>
      <c r="M570" s="13"/>
    </row>
    <row r="571" spans="2:13" ht="16.5" customHeight="1" outlineLevel="1">
      <c r="B571" s="44">
        <v>44892</v>
      </c>
      <c r="C571" s="68" t="s">
        <v>19</v>
      </c>
      <c r="D571" s="68">
        <v>72</v>
      </c>
      <c r="E571" s="68">
        <v>31</v>
      </c>
      <c r="F571" s="68">
        <f t="shared" si="16"/>
        <v>41</v>
      </c>
      <c r="G571" s="68">
        <v>98</v>
      </c>
      <c r="H571" s="95">
        <v>51</v>
      </c>
      <c r="I571" s="96">
        <f t="shared" si="17"/>
        <v>47</v>
      </c>
      <c r="J571" s="106">
        <f>SUM($D$8,$D$12:$D571)/(_xlfn.DAYS(B571,"10-Jun-2020")+1)</f>
        <v>174.99667036625971</v>
      </c>
      <c r="K571" s="11" t="s">
        <v>59</v>
      </c>
      <c r="L571" s="26"/>
      <c r="M571" s="13"/>
    </row>
    <row r="572" spans="2:13" ht="82.5" customHeight="1" outlineLevel="1">
      <c r="B572" s="44">
        <v>44893</v>
      </c>
      <c r="C572" s="68" t="s">
        <v>28</v>
      </c>
      <c r="D572" s="68">
        <v>393</v>
      </c>
      <c r="E572" s="68">
        <v>289</v>
      </c>
      <c r="F572" s="68">
        <f t="shared" si="16"/>
        <v>104</v>
      </c>
      <c r="G572" s="68">
        <v>794</v>
      </c>
      <c r="H572" s="95">
        <v>656</v>
      </c>
      <c r="I572" s="96">
        <f t="shared" si="17"/>
        <v>138</v>
      </c>
      <c r="J572" s="106">
        <f>SUM($D$8,$D$12:$D572)/(_xlfn.DAYS(B572,"10-Jun-2020")+1)</f>
        <v>175.23835920177385</v>
      </c>
      <c r="K572" s="11" t="s">
        <v>208</v>
      </c>
      <c r="L572" s="26"/>
      <c r="M572" s="13"/>
    </row>
    <row r="573" spans="2:13" ht="33" customHeight="1" outlineLevel="1">
      <c r="B573" s="44">
        <v>44894</v>
      </c>
      <c r="C573" s="68" t="s">
        <v>29</v>
      </c>
      <c r="D573" s="68">
        <v>596</v>
      </c>
      <c r="E573" s="68">
        <v>353</v>
      </c>
      <c r="F573" s="68">
        <f t="shared" si="16"/>
        <v>243</v>
      </c>
      <c r="G573" s="68">
        <v>943</v>
      </c>
      <c r="H573" s="95">
        <v>649</v>
      </c>
      <c r="I573" s="96">
        <f t="shared" si="17"/>
        <v>294</v>
      </c>
      <c r="J573" s="106">
        <f>SUM($D$8,$D$12:$D573)/(_xlfn.DAYS(B573,"10-Jun-2020")+1)</f>
        <v>175.70431893687709</v>
      </c>
      <c r="K573" s="11" t="s">
        <v>209</v>
      </c>
      <c r="L573" s="26"/>
      <c r="M573" s="13"/>
    </row>
    <row r="574" spans="2:13" ht="16.5" customHeight="1" outlineLevel="1">
      <c r="B574" s="44">
        <v>44895</v>
      </c>
      <c r="C574" s="68" t="s">
        <v>15</v>
      </c>
      <c r="D574" s="68">
        <v>573</v>
      </c>
      <c r="E574" s="68">
        <v>314</v>
      </c>
      <c r="F574" s="68">
        <f t="shared" si="16"/>
        <v>259</v>
      </c>
      <c r="G574" s="68">
        <v>1009</v>
      </c>
      <c r="H574" s="95">
        <v>686</v>
      </c>
      <c r="I574" s="96">
        <f t="shared" si="17"/>
        <v>323</v>
      </c>
      <c r="J574" s="106">
        <f>SUM($D$8,$D$12:$D574)/(_xlfn.DAYS(B574,"10-Jun-2020")+1)</f>
        <v>176.14380530973452</v>
      </c>
      <c r="K574" s="11" t="s">
        <v>59</v>
      </c>
      <c r="L574" s="26"/>
      <c r="M574" s="13"/>
    </row>
    <row r="575" spans="2:13" ht="16.5" customHeight="1">
      <c r="B575" s="44">
        <v>44896</v>
      </c>
      <c r="C575" s="68" t="s">
        <v>16</v>
      </c>
      <c r="D575" s="68">
        <v>471</v>
      </c>
      <c r="E575" s="68">
        <v>324</v>
      </c>
      <c r="F575" s="68">
        <f t="shared" si="16"/>
        <v>147</v>
      </c>
      <c r="G575" s="68">
        <v>842</v>
      </c>
      <c r="H575" s="95">
        <v>657</v>
      </c>
      <c r="I575" s="96">
        <f t="shared" si="17"/>
        <v>185</v>
      </c>
      <c r="J575" s="106">
        <f>SUM($D$8,$D$12:$D575)/(_xlfn.DAYS(B575,"10-Jun-2020")+1)</f>
        <v>176.46961325966851</v>
      </c>
      <c r="K575" s="11" t="s">
        <v>59</v>
      </c>
      <c r="L575" s="26"/>
      <c r="M575" s="13"/>
    </row>
    <row r="576" spans="2:13" ht="16.5" customHeight="1">
      <c r="B576" s="44">
        <v>44897</v>
      </c>
      <c r="C576" s="68" t="s">
        <v>26</v>
      </c>
      <c r="D576" s="68">
        <v>369</v>
      </c>
      <c r="E576" s="68">
        <v>258</v>
      </c>
      <c r="F576" s="68">
        <f t="shared" si="16"/>
        <v>111</v>
      </c>
      <c r="G576" s="68">
        <v>856</v>
      </c>
      <c r="H576" s="95">
        <v>728</v>
      </c>
      <c r="I576" s="96">
        <f t="shared" si="17"/>
        <v>128</v>
      </c>
      <c r="J576" s="106">
        <f>SUM($D$8,$D$12:$D576)/(_xlfn.DAYS(B576,"10-Jun-2020")+1)</f>
        <v>176.68211920529802</v>
      </c>
      <c r="K576" s="11" t="s">
        <v>59</v>
      </c>
      <c r="L576" s="26"/>
      <c r="M576" s="13"/>
    </row>
    <row r="577" spans="2:13" ht="16.5" customHeight="1">
      <c r="B577" s="44">
        <v>44898</v>
      </c>
      <c r="C577" s="68" t="s">
        <v>18</v>
      </c>
      <c r="D577" s="68">
        <v>135</v>
      </c>
      <c r="E577" s="68">
        <v>64</v>
      </c>
      <c r="F577" s="68">
        <f t="shared" si="16"/>
        <v>71</v>
      </c>
      <c r="G577" s="68">
        <v>185</v>
      </c>
      <c r="H577" s="95">
        <v>96</v>
      </c>
      <c r="I577" s="96">
        <f t="shared" si="17"/>
        <v>89</v>
      </c>
      <c r="J577" s="106">
        <f>SUM($D$8,$D$12:$D577)/(_xlfn.DAYS(B577,"10-Jun-2020")+1)</f>
        <v>176.63616317530321</v>
      </c>
      <c r="K577" s="11" t="s">
        <v>59</v>
      </c>
      <c r="L577" s="26"/>
      <c r="M577" s="13"/>
    </row>
    <row r="578" spans="2:13" ht="16.5" customHeight="1">
      <c r="B578" s="44">
        <v>44899</v>
      </c>
      <c r="C578" s="68" t="s">
        <v>19</v>
      </c>
      <c r="D578" s="68">
        <v>109</v>
      </c>
      <c r="E578" s="68">
        <v>51</v>
      </c>
      <c r="F578" s="68">
        <f t="shared" si="16"/>
        <v>58</v>
      </c>
      <c r="G578" s="68">
        <v>174</v>
      </c>
      <c r="H578" s="95">
        <v>89</v>
      </c>
      <c r="I578" s="96">
        <f t="shared" si="17"/>
        <v>85</v>
      </c>
      <c r="J578" s="106">
        <f>SUM($D$8,$D$12:$D578)/(_xlfn.DAYS(B578,"10-Jun-2020")+1)</f>
        <v>176.56167400881057</v>
      </c>
      <c r="K578" s="11" t="s">
        <v>59</v>
      </c>
      <c r="L578" s="26"/>
      <c r="M578" s="13"/>
    </row>
    <row r="579" spans="2:13" ht="16.5" customHeight="1">
      <c r="B579" s="44">
        <v>44900</v>
      </c>
      <c r="C579" s="68" t="s">
        <v>28</v>
      </c>
      <c r="D579" s="68">
        <v>292</v>
      </c>
      <c r="E579" s="68">
        <v>220</v>
      </c>
      <c r="F579" s="68">
        <f t="shared" si="16"/>
        <v>72</v>
      </c>
      <c r="G579" s="68">
        <v>478</v>
      </c>
      <c r="H579" s="95">
        <v>393</v>
      </c>
      <c r="I579" s="96">
        <f t="shared" si="17"/>
        <v>85</v>
      </c>
      <c r="J579" s="106">
        <f>SUM($D$8,$D$12:$D579)/(_xlfn.DAYS(B579,"10-Jun-2020")+1)</f>
        <v>176.6886688668867</v>
      </c>
      <c r="K579" s="11" t="s">
        <v>59</v>
      </c>
      <c r="L579" s="26"/>
      <c r="M579" s="13"/>
    </row>
    <row r="580" spans="2:13" ht="16.5" customHeight="1">
      <c r="B580" s="44">
        <v>44901</v>
      </c>
      <c r="C580" s="68" t="s">
        <v>29</v>
      </c>
      <c r="D580" s="68">
        <v>608</v>
      </c>
      <c r="E580" s="68">
        <v>354</v>
      </c>
      <c r="F580" s="68">
        <f t="shared" si="16"/>
        <v>254</v>
      </c>
      <c r="G580" s="68">
        <v>944</v>
      </c>
      <c r="H580" s="95">
        <v>639</v>
      </c>
      <c r="I580" s="96">
        <f t="shared" si="17"/>
        <v>305</v>
      </c>
      <c r="J580" s="106">
        <f>SUM($D$8,$D$12:$D580)/(_xlfn.DAYS(B580,"10-Jun-2020")+1)</f>
        <v>177.16263736263735</v>
      </c>
      <c r="K580" s="50" t="s">
        <v>210</v>
      </c>
      <c r="L580" s="26"/>
      <c r="M580" s="13"/>
    </row>
    <row r="581" spans="2:13" ht="16.5" customHeight="1">
      <c r="B581" s="44">
        <v>44902</v>
      </c>
      <c r="C581" s="68" t="s">
        <v>15</v>
      </c>
      <c r="D581" s="68">
        <v>520</v>
      </c>
      <c r="E581" s="68">
        <v>302</v>
      </c>
      <c r="F581" s="68">
        <f t="shared" si="16"/>
        <v>218</v>
      </c>
      <c r="G581" s="68">
        <v>850</v>
      </c>
      <c r="H581" s="95">
        <v>588</v>
      </c>
      <c r="I581" s="96">
        <f t="shared" si="17"/>
        <v>262</v>
      </c>
      <c r="J581" s="106">
        <f>SUM($D$8,$D$12:$D581)/(_xlfn.DAYS(B581,"10-Jun-2020")+1)</f>
        <v>177.53896816684963</v>
      </c>
      <c r="K581" s="11" t="s">
        <v>59</v>
      </c>
      <c r="L581" s="26"/>
      <c r="M581" s="13"/>
    </row>
    <row r="582" spans="2:13" ht="16.5" customHeight="1">
      <c r="B582" s="44">
        <v>44903</v>
      </c>
      <c r="C582" s="68" t="s">
        <v>16</v>
      </c>
      <c r="D582" s="68">
        <v>403</v>
      </c>
      <c r="E582" s="68">
        <v>242</v>
      </c>
      <c r="F582" s="68">
        <f t="shared" si="16"/>
        <v>161</v>
      </c>
      <c r="G582" s="68">
        <v>627</v>
      </c>
      <c r="H582" s="95">
        <v>441</v>
      </c>
      <c r="I582" s="96">
        <f t="shared" si="17"/>
        <v>186</v>
      </c>
      <c r="J582" s="106">
        <f>SUM($D$8,$D$12:$D582)/(_xlfn.DAYS(B582,"10-Jun-2020")+1)</f>
        <v>177.78618421052633</v>
      </c>
      <c r="K582" s="11" t="s">
        <v>59</v>
      </c>
      <c r="L582" s="26"/>
      <c r="M582" s="13"/>
    </row>
    <row r="583" spans="2:13" ht="16.5" customHeight="1">
      <c r="B583" s="44">
        <v>44904</v>
      </c>
      <c r="C583" s="68" t="s">
        <v>26</v>
      </c>
      <c r="D583" s="68">
        <v>341</v>
      </c>
      <c r="E583" s="68">
        <v>247</v>
      </c>
      <c r="F583" s="68">
        <f t="shared" si="16"/>
        <v>94</v>
      </c>
      <c r="G583" s="68">
        <v>544</v>
      </c>
      <c r="H583" s="95">
        <v>421</v>
      </c>
      <c r="I583" s="96">
        <f t="shared" si="17"/>
        <v>123</v>
      </c>
      <c r="J583" s="106">
        <f>SUM($D$8,$D$12:$D583)/(_xlfn.DAYS(B583,"10-Jun-2020")+1)</f>
        <v>177.96495071193866</v>
      </c>
      <c r="K583" s="11" t="s">
        <v>59</v>
      </c>
      <c r="L583" s="26"/>
      <c r="M583" s="13"/>
    </row>
    <row r="584" spans="2:13" ht="16.5" customHeight="1">
      <c r="B584" s="44">
        <v>44905</v>
      </c>
      <c r="C584" s="68" t="s">
        <v>18</v>
      </c>
      <c r="D584" s="68">
        <v>142</v>
      </c>
      <c r="E584" s="68">
        <v>74</v>
      </c>
      <c r="F584" s="68">
        <f t="shared" si="16"/>
        <v>68</v>
      </c>
      <c r="G584" s="68">
        <v>222</v>
      </c>
      <c r="H584" s="95">
        <v>133</v>
      </c>
      <c r="I584" s="96">
        <f t="shared" si="17"/>
        <v>89</v>
      </c>
      <c r="J584" s="106">
        <f>SUM($D$8,$D$12:$D584)/(_xlfn.DAYS(B584,"10-Jun-2020")+1)</f>
        <v>177.92560175054706</v>
      </c>
      <c r="K584" s="11" t="s">
        <v>59</v>
      </c>
      <c r="L584" s="26"/>
      <c r="M584" s="13"/>
    </row>
    <row r="585" spans="2:13" ht="16.5" customHeight="1">
      <c r="B585" s="44">
        <v>44906</v>
      </c>
      <c r="C585" s="68" t="s">
        <v>19</v>
      </c>
      <c r="D585" s="68">
        <v>128</v>
      </c>
      <c r="E585" s="68">
        <v>50</v>
      </c>
      <c r="F585" s="68">
        <f t="shared" si="16"/>
        <v>78</v>
      </c>
      <c r="G585" s="68">
        <v>165</v>
      </c>
      <c r="H585" s="95">
        <v>69</v>
      </c>
      <c r="I585" s="96">
        <f t="shared" si="17"/>
        <v>96</v>
      </c>
      <c r="J585" s="106">
        <f>SUM($D$8,$D$12:$D585)/(_xlfn.DAYS(B585,"10-Jun-2020")+1)</f>
        <v>177.87103825136612</v>
      </c>
      <c r="K585" s="11" t="s">
        <v>59</v>
      </c>
      <c r="L585" s="26"/>
      <c r="M585" s="13"/>
    </row>
    <row r="586" spans="2:13" ht="16.5" customHeight="1">
      <c r="B586" s="44">
        <v>44907</v>
      </c>
      <c r="C586" s="68" t="s">
        <v>28</v>
      </c>
      <c r="D586" s="68">
        <v>248</v>
      </c>
      <c r="E586" s="68">
        <v>181</v>
      </c>
      <c r="F586" s="68">
        <f t="shared" si="16"/>
        <v>67</v>
      </c>
      <c r="G586" s="68">
        <v>439</v>
      </c>
      <c r="H586" s="95">
        <v>345</v>
      </c>
      <c r="I586" s="96">
        <f t="shared" si="17"/>
        <v>94</v>
      </c>
      <c r="J586" s="106">
        <f>SUM($D$8,$D$12:$D586)/(_xlfn.DAYS(B586,"10-Jun-2020")+1)</f>
        <v>177.94759825327512</v>
      </c>
      <c r="K586" s="11" t="s">
        <v>59</v>
      </c>
      <c r="L586" s="26"/>
      <c r="M586" s="13"/>
    </row>
    <row r="587" spans="2:13" ht="33" customHeight="1">
      <c r="B587" s="44">
        <v>44908</v>
      </c>
      <c r="C587" s="68" t="s">
        <v>29</v>
      </c>
      <c r="D587" s="68">
        <v>466</v>
      </c>
      <c r="E587" s="68">
        <v>335</v>
      </c>
      <c r="F587" s="68">
        <f t="shared" si="16"/>
        <v>131</v>
      </c>
      <c r="G587" s="68">
        <v>804</v>
      </c>
      <c r="H587" s="95">
        <v>663</v>
      </c>
      <c r="I587" s="96">
        <f t="shared" si="17"/>
        <v>141</v>
      </c>
      <c r="J587" s="106">
        <f>SUM($D$8,$D$12:$D587)/(_xlfn.DAYS(B587,"10-Jun-2020")+1)</f>
        <v>178.2617230098146</v>
      </c>
      <c r="K587" s="11" t="s">
        <v>211</v>
      </c>
      <c r="L587" s="26"/>
      <c r="M587" s="13"/>
    </row>
    <row r="588" spans="2:13" ht="16.5" customHeight="1">
      <c r="B588" s="44">
        <v>44909</v>
      </c>
      <c r="C588" s="68" t="s">
        <v>15</v>
      </c>
      <c r="D588" s="68">
        <v>394</v>
      </c>
      <c r="E588" s="68">
        <v>247</v>
      </c>
      <c r="F588" s="68">
        <f t="shared" si="16"/>
        <v>147</v>
      </c>
      <c r="G588" s="68">
        <v>613</v>
      </c>
      <c r="H588" s="95">
        <v>422</v>
      </c>
      <c r="I588" s="96">
        <f t="shared" si="17"/>
        <v>191</v>
      </c>
      <c r="J588" s="106">
        <f>SUM($D$8,$D$12:$D588)/(_xlfn.DAYS(B588,"10-Jun-2020")+1)</f>
        <v>178.4967320261438</v>
      </c>
      <c r="K588" s="11" t="s">
        <v>212</v>
      </c>
      <c r="L588" s="26"/>
      <c r="M588" s="13"/>
    </row>
    <row r="589" spans="2:13" ht="16.5" customHeight="1">
      <c r="B589" s="44">
        <v>44910</v>
      </c>
      <c r="C589" s="68" t="s">
        <v>16</v>
      </c>
      <c r="D589" s="68">
        <v>346</v>
      </c>
      <c r="E589" s="68">
        <v>232</v>
      </c>
      <c r="F589" s="68">
        <f t="shared" si="16"/>
        <v>114</v>
      </c>
      <c r="G589" s="68">
        <v>583</v>
      </c>
      <c r="H589" s="95">
        <v>421</v>
      </c>
      <c r="I589" s="96">
        <f t="shared" si="17"/>
        <v>162</v>
      </c>
      <c r="J589" s="106">
        <f>SUM($D$8,$D$12:$D589)/(_xlfn.DAYS(B589,"10-Jun-2020")+1)</f>
        <v>178.67899891186073</v>
      </c>
      <c r="K589" s="11" t="s">
        <v>212</v>
      </c>
      <c r="L589" s="26"/>
      <c r="M589" s="13"/>
    </row>
    <row r="590" spans="2:13" ht="16.5" customHeight="1">
      <c r="B590" s="44">
        <v>44911</v>
      </c>
      <c r="C590" s="68" t="s">
        <v>26</v>
      </c>
      <c r="D590" s="68">
        <v>265</v>
      </c>
      <c r="E590" s="68">
        <v>172</v>
      </c>
      <c r="F590" s="68">
        <f t="shared" si="16"/>
        <v>93</v>
      </c>
      <c r="G590" s="68">
        <v>434</v>
      </c>
      <c r="H590" s="95">
        <v>319</v>
      </c>
      <c r="I590" s="96">
        <f t="shared" si="17"/>
        <v>115</v>
      </c>
      <c r="J590" s="106">
        <f>SUM($D$8,$D$12:$D590)/(_xlfn.DAYS(B590,"10-Jun-2020")+1)</f>
        <v>178.77282608695651</v>
      </c>
      <c r="K590" s="11" t="s">
        <v>61</v>
      </c>
      <c r="L590" s="26"/>
      <c r="M590" s="13"/>
    </row>
    <row r="591" spans="2:13" ht="16.5" customHeight="1">
      <c r="B591" s="44">
        <v>44912</v>
      </c>
      <c r="C591" s="68" t="s">
        <v>18</v>
      </c>
      <c r="D591" s="68">
        <v>106</v>
      </c>
      <c r="E591" s="68">
        <v>50</v>
      </c>
      <c r="F591" s="68">
        <f t="shared" si="16"/>
        <v>56</v>
      </c>
      <c r="G591" s="68">
        <v>164</v>
      </c>
      <c r="H591" s="95">
        <v>91</v>
      </c>
      <c r="I591" s="96">
        <f t="shared" si="17"/>
        <v>73</v>
      </c>
      <c r="J591" s="106">
        <f>SUM($D$8,$D$12:$D591)/(_xlfn.DAYS(B591,"10-Jun-2020")+1)</f>
        <v>178.69381107491856</v>
      </c>
      <c r="K591" s="11" t="s">
        <v>61</v>
      </c>
      <c r="L591" s="26"/>
      <c r="M591" s="13"/>
    </row>
    <row r="592" spans="2:13" ht="16.5" customHeight="1">
      <c r="B592" s="44">
        <v>44913</v>
      </c>
      <c r="C592" s="68" t="s">
        <v>19</v>
      </c>
      <c r="D592" s="68">
        <v>62</v>
      </c>
      <c r="E592" s="68">
        <v>22</v>
      </c>
      <c r="F592" s="68">
        <f t="shared" si="16"/>
        <v>40</v>
      </c>
      <c r="G592" s="68">
        <v>76</v>
      </c>
      <c r="H592" s="95">
        <v>34</v>
      </c>
      <c r="I592" s="96">
        <f t="shared" si="17"/>
        <v>42</v>
      </c>
      <c r="J592" s="106">
        <f>SUM($D$8,$D$12:$D592)/(_xlfn.DAYS(B592,"10-Jun-2020")+1)</f>
        <v>178.56724511930585</v>
      </c>
      <c r="K592" s="11" t="s">
        <v>61</v>
      </c>
      <c r="L592" s="26"/>
      <c r="M592" s="13"/>
    </row>
    <row r="593" spans="2:13" ht="16.5" customHeight="1">
      <c r="B593" s="44">
        <v>44914</v>
      </c>
      <c r="C593" s="68" t="s">
        <v>28</v>
      </c>
      <c r="D593" s="68">
        <v>194</v>
      </c>
      <c r="E593" s="68">
        <v>153</v>
      </c>
      <c r="F593" s="68">
        <f t="shared" si="16"/>
        <v>41</v>
      </c>
      <c r="G593" s="68">
        <v>382</v>
      </c>
      <c r="H593" s="95">
        <v>330</v>
      </c>
      <c r="I593" s="96">
        <f t="shared" si="17"/>
        <v>52</v>
      </c>
      <c r="J593" s="106">
        <f>SUM($D$8,$D$12:$D593)/(_xlfn.DAYS(B593,"10-Jun-2020")+1)</f>
        <v>178.58396533044422</v>
      </c>
      <c r="K593" s="11" t="s">
        <v>59</v>
      </c>
      <c r="L593" s="26"/>
      <c r="M593" s="13"/>
    </row>
    <row r="594" spans="2:13" ht="49.5" customHeight="1">
      <c r="B594" s="44">
        <v>44915</v>
      </c>
      <c r="C594" s="68" t="s">
        <v>29</v>
      </c>
      <c r="D594" s="68">
        <v>255</v>
      </c>
      <c r="E594" s="68">
        <v>184</v>
      </c>
      <c r="F594" s="68">
        <f t="shared" si="16"/>
        <v>71</v>
      </c>
      <c r="G594" s="68">
        <v>555</v>
      </c>
      <c r="H594" s="95">
        <v>451</v>
      </c>
      <c r="I594" s="96">
        <f t="shared" si="17"/>
        <v>104</v>
      </c>
      <c r="J594" s="106">
        <f>SUM($D$8,$D$12:$D594)/(_xlfn.DAYS(B594,"10-Jun-2020")+1)</f>
        <v>178.66666666666666</v>
      </c>
      <c r="K594" s="11" t="s">
        <v>214</v>
      </c>
      <c r="L594" s="26"/>
      <c r="M594" s="13"/>
    </row>
    <row r="595" spans="2:13" ht="66" customHeight="1">
      <c r="B595" s="44">
        <v>44916</v>
      </c>
      <c r="C595" s="68" t="s">
        <v>15</v>
      </c>
      <c r="D595" s="68">
        <v>474</v>
      </c>
      <c r="E595" s="68">
        <v>261</v>
      </c>
      <c r="F595" s="68">
        <f t="shared" si="16"/>
        <v>213</v>
      </c>
      <c r="G595" s="68">
        <v>773</v>
      </c>
      <c r="H595" s="95">
        <v>510</v>
      </c>
      <c r="I595" s="96">
        <f t="shared" si="17"/>
        <v>263</v>
      </c>
      <c r="J595" s="106">
        <f>SUM($D$8,$D$12:$D595)/(_xlfn.DAYS(B595,"10-Jun-2020")+1)</f>
        <v>178.98594594594596</v>
      </c>
      <c r="K595" s="11" t="s">
        <v>218</v>
      </c>
      <c r="L595" s="26"/>
      <c r="M595" s="13"/>
    </row>
    <row r="596" spans="2:13" ht="33" customHeight="1">
      <c r="B596" s="44">
        <v>44917</v>
      </c>
      <c r="C596" s="68" t="s">
        <v>16</v>
      </c>
      <c r="D596" s="68">
        <v>460</v>
      </c>
      <c r="E596" s="68">
        <v>284</v>
      </c>
      <c r="F596" s="68">
        <f t="shared" si="16"/>
        <v>176</v>
      </c>
      <c r="G596" s="68">
        <v>777</v>
      </c>
      <c r="H596" s="95">
        <v>577</v>
      </c>
      <c r="I596" s="96">
        <f t="shared" si="17"/>
        <v>200</v>
      </c>
      <c r="J596" s="106">
        <f>SUM($D$8,$D$12:$D596)/(_xlfn.DAYS(B596,"10-Jun-2020")+1)</f>
        <v>179.28941684665227</v>
      </c>
      <c r="K596" s="11" t="s">
        <v>213</v>
      </c>
      <c r="L596" s="26"/>
      <c r="M596" s="13"/>
    </row>
    <row r="597" spans="2:13" ht="16.5" customHeight="1">
      <c r="B597" s="44">
        <v>44918</v>
      </c>
      <c r="C597" s="68" t="s">
        <v>26</v>
      </c>
      <c r="D597" s="68">
        <v>359</v>
      </c>
      <c r="E597" s="68">
        <v>194</v>
      </c>
      <c r="F597" s="68">
        <f t="shared" si="16"/>
        <v>165</v>
      </c>
      <c r="G597" s="68">
        <v>540</v>
      </c>
      <c r="H597" s="95">
        <v>347</v>
      </c>
      <c r="I597" s="96">
        <f t="shared" si="17"/>
        <v>193</v>
      </c>
      <c r="J597" s="106">
        <f>SUM($D$8,$D$12:$D597)/(_xlfn.DAYS(B597,"10-Jun-2020")+1)</f>
        <v>179.48327939590075</v>
      </c>
      <c r="K597" s="11" t="s">
        <v>61</v>
      </c>
      <c r="L597" s="26"/>
      <c r="M597" s="13"/>
    </row>
    <row r="598" spans="2:13" ht="16.5" customHeight="1">
      <c r="B598" s="44">
        <v>44919</v>
      </c>
      <c r="C598" s="68" t="s">
        <v>18</v>
      </c>
      <c r="D598" s="68">
        <v>215</v>
      </c>
      <c r="E598" s="68">
        <v>70</v>
      </c>
      <c r="F598" s="68">
        <f t="shared" si="16"/>
        <v>145</v>
      </c>
      <c r="G598" s="68">
        <v>270</v>
      </c>
      <c r="H598" s="95">
        <v>114</v>
      </c>
      <c r="I598" s="96">
        <f t="shared" si="17"/>
        <v>156</v>
      </c>
      <c r="J598" s="106">
        <f>SUM($D$8,$D$12:$D598)/(_xlfn.DAYS(B598,"10-Jun-2020")+1)</f>
        <v>179.52155172413794</v>
      </c>
      <c r="K598" s="11" t="s">
        <v>61</v>
      </c>
      <c r="L598" s="26"/>
      <c r="M598" s="13"/>
    </row>
    <row r="599" spans="2:13" ht="16.5" customHeight="1">
      <c r="B599" s="44">
        <v>44920</v>
      </c>
      <c r="C599" s="68" t="s">
        <v>19</v>
      </c>
      <c r="D599" s="68">
        <v>171</v>
      </c>
      <c r="E599" s="68">
        <v>35</v>
      </c>
      <c r="F599" s="68">
        <f t="shared" si="16"/>
        <v>136</v>
      </c>
      <c r="G599" s="68">
        <v>204</v>
      </c>
      <c r="H599" s="95">
        <v>53</v>
      </c>
      <c r="I599" s="96">
        <f t="shared" si="17"/>
        <v>151</v>
      </c>
      <c r="J599" s="106">
        <f>SUM($D$8,$D$12:$D599)/(_xlfn.DAYS(B599,"10-Jun-2020")+1)</f>
        <v>179.51237890204521</v>
      </c>
      <c r="K599" s="11" t="s">
        <v>61</v>
      </c>
      <c r="L599" s="26"/>
      <c r="M599" s="13"/>
    </row>
    <row r="600" spans="2:13" ht="33" customHeight="1">
      <c r="B600" s="44">
        <v>44921</v>
      </c>
      <c r="C600" s="68" t="s">
        <v>28</v>
      </c>
      <c r="D600" s="68">
        <v>284</v>
      </c>
      <c r="E600" s="68">
        <v>146</v>
      </c>
      <c r="F600" s="68">
        <f t="shared" si="16"/>
        <v>138</v>
      </c>
      <c r="G600" s="68">
        <v>504</v>
      </c>
      <c r="H600" s="95">
        <v>341</v>
      </c>
      <c r="I600" s="96">
        <f t="shared" si="17"/>
        <v>163</v>
      </c>
      <c r="J600" s="106">
        <f>SUM($D$8,$D$12:$D600)/(_xlfn.DAYS(B600,"10-Jun-2020")+1)</f>
        <v>179.6247311827957</v>
      </c>
      <c r="K600" s="11" t="s">
        <v>217</v>
      </c>
      <c r="L600" s="26"/>
      <c r="M600" s="13"/>
    </row>
    <row r="601" spans="2:13" ht="82.5" customHeight="1">
      <c r="B601" s="44">
        <v>44922</v>
      </c>
      <c r="C601" s="68" t="s">
        <v>29</v>
      </c>
      <c r="D601" s="68">
        <v>329</v>
      </c>
      <c r="E601" s="68">
        <v>174</v>
      </c>
      <c r="F601" s="68">
        <f>D601-E601</f>
        <v>155</v>
      </c>
      <c r="G601" s="68">
        <v>557</v>
      </c>
      <c r="H601" s="95">
        <v>365</v>
      </c>
      <c r="I601" s="96">
        <f>G601-H601</f>
        <v>192</v>
      </c>
      <c r="J601" s="106">
        <f>SUM($D$8,$D$12:$D601)/(_xlfn.DAYS(B601,"10-Jun-2020")+1)</f>
        <v>179.78517722878624</v>
      </c>
      <c r="K601" s="11" t="s">
        <v>219</v>
      </c>
      <c r="L601" s="26"/>
      <c r="M601" s="13"/>
    </row>
    <row r="602" spans="2:13" ht="16.5" customHeight="1">
      <c r="B602" s="44">
        <v>44923</v>
      </c>
      <c r="C602" s="68" t="s">
        <v>15</v>
      </c>
      <c r="D602" s="68">
        <v>302</v>
      </c>
      <c r="E602" s="68">
        <v>182</v>
      </c>
      <c r="F602" s="68">
        <f>D602-E602</f>
        <v>120</v>
      </c>
      <c r="G602" s="68">
        <v>513</v>
      </c>
      <c r="H602" s="95">
        <v>364</v>
      </c>
      <c r="I602" s="96">
        <f>G602-H602</f>
        <v>149</v>
      </c>
      <c r="J602" s="106">
        <f>SUM($D$8,$D$12:$D602)/(_xlfn.DAYS(B602,"10-Jun-2020")+1)</f>
        <v>179.91630901287553</v>
      </c>
      <c r="K602" s="11" t="s">
        <v>220</v>
      </c>
      <c r="L602" s="26"/>
      <c r="M602" s="13"/>
    </row>
    <row r="603" spans="2:13" ht="82.5" customHeight="1">
      <c r="B603" s="44">
        <v>44924</v>
      </c>
      <c r="C603" s="68" t="s">
        <v>16</v>
      </c>
      <c r="D603" s="68">
        <v>226</v>
      </c>
      <c r="E603" s="68">
        <v>153</v>
      </c>
      <c r="F603" s="68">
        <f>D603-E603</f>
        <v>73</v>
      </c>
      <c r="G603" s="68">
        <v>457</v>
      </c>
      <c r="H603" s="95">
        <v>355</v>
      </c>
      <c r="I603" s="96">
        <f>G603-H603</f>
        <v>102</v>
      </c>
      <c r="J603" s="106">
        <f>SUM($D$8,$D$12:$D603)/(_xlfn.DAYS(B603,"10-Jun-2020")+1)</f>
        <v>179.9657020364416</v>
      </c>
      <c r="K603" s="11" t="s">
        <v>221</v>
      </c>
      <c r="L603" s="26"/>
      <c r="M603" s="13"/>
    </row>
    <row r="604" spans="2:13" ht="33" customHeight="1">
      <c r="B604" s="44">
        <v>44925</v>
      </c>
      <c r="C604" s="68" t="s">
        <v>26</v>
      </c>
      <c r="D604" s="68">
        <v>238</v>
      </c>
      <c r="E604" s="68">
        <v>153</v>
      </c>
      <c r="F604" s="68">
        <f t="shared" ref="F604:F621" si="18">D604-E604</f>
        <v>85</v>
      </c>
      <c r="G604" s="68">
        <v>537</v>
      </c>
      <c r="H604" s="95">
        <v>428</v>
      </c>
      <c r="I604" s="96">
        <f t="shared" ref="I604:I621" si="19">G604-H604</f>
        <v>109</v>
      </c>
      <c r="J604" s="106">
        <f>SUM($D$8,$D$12:$D604)/(_xlfn.DAYS(B604,"10-Jun-2020")+1)</f>
        <v>180.02783725910064</v>
      </c>
      <c r="K604" s="11" t="s">
        <v>223</v>
      </c>
      <c r="L604" s="26"/>
      <c r="M604" s="13"/>
    </row>
    <row r="605" spans="2:13" ht="16.5" customHeight="1">
      <c r="B605" s="44">
        <v>44926</v>
      </c>
      <c r="C605" s="68" t="s">
        <v>18</v>
      </c>
      <c r="D605" s="68">
        <v>106</v>
      </c>
      <c r="E605" s="68">
        <v>48</v>
      </c>
      <c r="F605" s="68">
        <f t="shared" si="18"/>
        <v>58</v>
      </c>
      <c r="G605" s="68">
        <v>157</v>
      </c>
      <c r="H605" s="95">
        <v>92</v>
      </c>
      <c r="I605" s="96">
        <f t="shared" si="19"/>
        <v>65</v>
      </c>
      <c r="J605" s="106">
        <f>SUM($D$8,$D$12:$D605)/(_xlfn.DAYS(B605,"10-Jun-2020")+1)</f>
        <v>179.94866310160427</v>
      </c>
      <c r="K605" s="11" t="s">
        <v>61</v>
      </c>
      <c r="L605" s="26"/>
      <c r="M605" s="13"/>
    </row>
    <row r="606" spans="2:13" ht="17.850000000000001" customHeight="1">
      <c r="B606" s="44">
        <v>44927</v>
      </c>
      <c r="C606" s="68" t="s">
        <v>19</v>
      </c>
      <c r="D606" s="68">
        <v>71</v>
      </c>
      <c r="E606" s="68">
        <v>31</v>
      </c>
      <c r="F606" s="68">
        <f t="shared" si="18"/>
        <v>40</v>
      </c>
      <c r="G606" s="68">
        <v>142</v>
      </c>
      <c r="H606" s="95">
        <v>92</v>
      </c>
      <c r="I606" s="96">
        <f t="shared" si="19"/>
        <v>50</v>
      </c>
      <c r="J606" s="106">
        <f>SUM($D$8,$D$12:$D606)/(_xlfn.DAYS(B606,"10-Jun-2020")+1)</f>
        <v>179.83226495726495</v>
      </c>
      <c r="K606" s="11" t="s">
        <v>61</v>
      </c>
      <c r="L606" s="26"/>
      <c r="M606" s="13"/>
    </row>
    <row r="607" spans="2:13" ht="243.6" customHeight="1">
      <c r="B607" s="44">
        <v>44928</v>
      </c>
      <c r="C607" s="68" t="s">
        <v>28</v>
      </c>
      <c r="D607" s="68">
        <v>243</v>
      </c>
      <c r="E607" s="68">
        <v>186</v>
      </c>
      <c r="F607" s="68">
        <f t="shared" si="18"/>
        <v>57</v>
      </c>
      <c r="G607" s="68">
        <v>625</v>
      </c>
      <c r="H607" s="95">
        <v>544</v>
      </c>
      <c r="I607" s="96">
        <f t="shared" si="19"/>
        <v>81</v>
      </c>
      <c r="J607" s="106">
        <f>SUM($D$8,$D$12:$D607)/(_xlfn.DAYS(B607,"10-Jun-2020")+1)</f>
        <v>179.89967982924227</v>
      </c>
      <c r="K607" s="11" t="s">
        <v>224</v>
      </c>
      <c r="L607" s="26"/>
      <c r="M607" s="13"/>
    </row>
    <row r="608" spans="2:13" ht="87" customHeight="1">
      <c r="B608" s="44">
        <v>44929</v>
      </c>
      <c r="C608" s="68" t="s">
        <v>29</v>
      </c>
      <c r="D608" s="68">
        <v>385</v>
      </c>
      <c r="E608" s="68">
        <v>320</v>
      </c>
      <c r="F608" s="68">
        <f t="shared" si="18"/>
        <v>65</v>
      </c>
      <c r="G608" s="68">
        <v>881</v>
      </c>
      <c r="H608" s="95">
        <v>778</v>
      </c>
      <c r="I608" s="96">
        <f t="shared" si="19"/>
        <v>103</v>
      </c>
      <c r="J608" s="106">
        <f>SUM($D$8,$D$12:$D608)/(_xlfn.DAYS(B608,"10-Jun-2020")+1)</f>
        <v>180.1183368869936</v>
      </c>
      <c r="K608" s="11" t="s">
        <v>225</v>
      </c>
      <c r="L608" s="26"/>
      <c r="M608" s="13"/>
    </row>
    <row r="609" spans="2:13" ht="35.1" customHeight="1">
      <c r="B609" s="44">
        <v>44930</v>
      </c>
      <c r="C609" s="68" t="s">
        <v>15</v>
      </c>
      <c r="D609" s="68">
        <v>339</v>
      </c>
      <c r="E609" s="68">
        <v>277</v>
      </c>
      <c r="F609" s="68">
        <f t="shared" si="18"/>
        <v>62</v>
      </c>
      <c r="G609" s="68">
        <v>776</v>
      </c>
      <c r="H609" s="95">
        <v>699</v>
      </c>
      <c r="I609" s="96">
        <f t="shared" si="19"/>
        <v>77</v>
      </c>
      <c r="J609" s="106">
        <f>SUM($D$8,$D$12:$D609)/(_xlfn.DAYS(B609,"10-Jun-2020")+1)</f>
        <v>180.28753993610223</v>
      </c>
      <c r="K609" s="11" t="s">
        <v>226</v>
      </c>
      <c r="L609" s="26"/>
      <c r="M609" s="13"/>
    </row>
    <row r="610" spans="2:13" ht="17.850000000000001" customHeight="1">
      <c r="B610" s="44">
        <v>44931</v>
      </c>
      <c r="C610" s="68" t="s">
        <v>16</v>
      </c>
      <c r="D610" s="68">
        <v>340</v>
      </c>
      <c r="E610" s="68">
        <v>247</v>
      </c>
      <c r="F610" s="68">
        <f t="shared" si="18"/>
        <v>93</v>
      </c>
      <c r="G610" s="68">
        <v>576</v>
      </c>
      <c r="H610" s="95">
        <v>438</v>
      </c>
      <c r="I610" s="96">
        <f t="shared" si="19"/>
        <v>138</v>
      </c>
      <c r="J610" s="106">
        <f>SUM($D$8,$D$12:$D610)/(_xlfn.DAYS(B610,"10-Jun-2020")+1)</f>
        <v>180.45744680851064</v>
      </c>
      <c r="K610" s="11" t="s">
        <v>227</v>
      </c>
      <c r="L610" s="26"/>
      <c r="M610" s="13"/>
    </row>
    <row r="611" spans="2:13" ht="104.85" customHeight="1">
      <c r="B611" s="44">
        <v>44932</v>
      </c>
      <c r="C611" s="68" t="s">
        <v>26</v>
      </c>
      <c r="D611" s="68">
        <v>394</v>
      </c>
      <c r="E611" s="68">
        <v>294</v>
      </c>
      <c r="F611" s="68">
        <f t="shared" si="18"/>
        <v>100</v>
      </c>
      <c r="G611" s="68">
        <v>869</v>
      </c>
      <c r="H611" s="95">
        <v>696</v>
      </c>
      <c r="I611" s="96">
        <f t="shared" si="19"/>
        <v>173</v>
      </c>
      <c r="J611" s="106">
        <f>SUM($D$8,$D$12:$D611)/(_xlfn.DAYS(B611,"10-Jun-2020")+1)</f>
        <v>180.68437832093517</v>
      </c>
      <c r="K611" s="11" t="s">
        <v>230</v>
      </c>
      <c r="L611" s="26"/>
      <c r="M611" s="13"/>
    </row>
    <row r="612" spans="2:13" ht="35.1" customHeight="1">
      <c r="B612" s="44">
        <v>44933</v>
      </c>
      <c r="C612" s="68" t="s">
        <v>18</v>
      </c>
      <c r="D612" s="68">
        <v>237</v>
      </c>
      <c r="E612" s="68">
        <v>124</v>
      </c>
      <c r="F612" s="68">
        <f t="shared" si="18"/>
        <v>113</v>
      </c>
      <c r="G612" s="68">
        <v>668</v>
      </c>
      <c r="H612" s="95">
        <v>457</v>
      </c>
      <c r="I612" s="96">
        <f t="shared" si="19"/>
        <v>211</v>
      </c>
      <c r="J612" s="106">
        <f>SUM($D$8,$D$12:$D612)/(_xlfn.DAYS(B612,"10-Jun-2020")+1)</f>
        <v>180.74416135881103</v>
      </c>
      <c r="K612" s="11" t="s">
        <v>228</v>
      </c>
      <c r="L612" s="26"/>
      <c r="M612" s="13"/>
    </row>
    <row r="613" spans="2:13" ht="17.850000000000001" customHeight="1">
      <c r="B613" s="44">
        <v>44934</v>
      </c>
      <c r="C613" s="68" t="s">
        <v>19</v>
      </c>
      <c r="D613" s="68">
        <v>175</v>
      </c>
      <c r="E613" s="68">
        <v>96</v>
      </c>
      <c r="F613" s="68">
        <f t="shared" si="18"/>
        <v>79</v>
      </c>
      <c r="G613" s="68">
        <v>316</v>
      </c>
      <c r="H613" s="95">
        <v>202</v>
      </c>
      <c r="I613" s="96">
        <f t="shared" si="19"/>
        <v>114</v>
      </c>
      <c r="J613" s="106">
        <f>SUM($D$8,$D$12:$D613)/(_xlfn.DAYS(B613,"10-Jun-2020")+1)</f>
        <v>180.73806998939554</v>
      </c>
      <c r="K613" s="11" t="s">
        <v>59</v>
      </c>
      <c r="L613" s="26"/>
      <c r="M613" s="13"/>
    </row>
    <row r="614" spans="2:13" ht="35.1" customHeight="1">
      <c r="B614" s="44">
        <v>44935</v>
      </c>
      <c r="C614" s="68" t="s">
        <v>28</v>
      </c>
      <c r="D614" s="68">
        <v>398</v>
      </c>
      <c r="E614" s="68">
        <v>314</v>
      </c>
      <c r="F614" s="68">
        <f t="shared" si="18"/>
        <v>84</v>
      </c>
      <c r="G614" s="68">
        <v>765</v>
      </c>
      <c r="H614" s="95">
        <v>638</v>
      </c>
      <c r="I614" s="96">
        <f t="shared" si="19"/>
        <v>127</v>
      </c>
      <c r="J614" s="106">
        <f>SUM($D$8,$D$12:$D614)/(_xlfn.DAYS(B614,"10-Jun-2020")+1)</f>
        <v>180.96822033898306</v>
      </c>
      <c r="K614" s="11" t="s">
        <v>229</v>
      </c>
      <c r="L614" s="26"/>
      <c r="M614" s="13"/>
    </row>
    <row r="615" spans="2:13" ht="17.850000000000001" customHeight="1">
      <c r="B615" s="44">
        <v>44936</v>
      </c>
      <c r="C615" s="68" t="s">
        <v>29</v>
      </c>
      <c r="D615" s="68">
        <v>466</v>
      </c>
      <c r="E615" s="68">
        <v>371</v>
      </c>
      <c r="F615" s="68">
        <f t="shared" si="18"/>
        <v>95</v>
      </c>
      <c r="G615" s="68">
        <v>849</v>
      </c>
      <c r="H615" s="95">
        <v>699</v>
      </c>
      <c r="I615" s="96">
        <f t="shared" si="19"/>
        <v>150</v>
      </c>
      <c r="J615" s="106">
        <f>SUM($D$8,$D$12:$D615)/(_xlfn.DAYS(B615,"10-Jun-2020")+1)</f>
        <v>181.26984126984127</v>
      </c>
      <c r="K615" s="11" t="s">
        <v>59</v>
      </c>
      <c r="L615" s="26"/>
      <c r="M615" s="13"/>
    </row>
    <row r="616" spans="2:13" ht="87" customHeight="1">
      <c r="B616" s="44">
        <v>44937</v>
      </c>
      <c r="C616" s="68" t="s">
        <v>15</v>
      </c>
      <c r="D616" s="68">
        <v>356</v>
      </c>
      <c r="E616" s="68">
        <v>287</v>
      </c>
      <c r="F616" s="68">
        <f t="shared" si="18"/>
        <v>69</v>
      </c>
      <c r="G616" s="68">
        <v>627</v>
      </c>
      <c r="H616" s="95">
        <v>536</v>
      </c>
      <c r="I616" s="96">
        <f t="shared" si="19"/>
        <v>91</v>
      </c>
      <c r="J616" s="106">
        <f>SUM($D$8,$D$12:$D616)/(_xlfn.DAYS(B616,"10-Jun-2020")+1)</f>
        <v>181.45454545454547</v>
      </c>
      <c r="K616" s="11" t="s">
        <v>241</v>
      </c>
      <c r="L616" s="26"/>
      <c r="M616" s="13"/>
    </row>
    <row r="617" spans="2:13" ht="17.850000000000001" customHeight="1">
      <c r="B617" s="44">
        <v>44938</v>
      </c>
      <c r="C617" s="68" t="s">
        <v>16</v>
      </c>
      <c r="D617" s="68">
        <v>334</v>
      </c>
      <c r="E617" s="68">
        <v>265</v>
      </c>
      <c r="F617" s="68">
        <f t="shared" si="18"/>
        <v>69</v>
      </c>
      <c r="G617" s="68">
        <v>693</v>
      </c>
      <c r="H617" s="95">
        <v>612</v>
      </c>
      <c r="I617" s="96">
        <f t="shared" si="19"/>
        <v>81</v>
      </c>
      <c r="J617" s="106">
        <f>SUM($D$8,$D$12:$D617)/(_xlfn.DAYS(B617,"10-Jun-2020")+1)</f>
        <v>181.61562829989441</v>
      </c>
      <c r="K617" s="11" t="s">
        <v>231</v>
      </c>
      <c r="L617" s="26"/>
      <c r="M617" s="13"/>
    </row>
    <row r="618" spans="2:13" ht="35.1" customHeight="1">
      <c r="B618" s="44">
        <v>44939</v>
      </c>
      <c r="C618" s="68" t="s">
        <v>26</v>
      </c>
      <c r="D618" s="68">
        <v>324</v>
      </c>
      <c r="E618" s="68">
        <v>265</v>
      </c>
      <c r="F618" s="68">
        <f t="shared" si="18"/>
        <v>59</v>
      </c>
      <c r="G618" s="68">
        <v>552</v>
      </c>
      <c r="H618" s="95">
        <v>471</v>
      </c>
      <c r="I618" s="96">
        <f t="shared" si="19"/>
        <v>81</v>
      </c>
      <c r="J618" s="106">
        <f>SUM($D$8,$D$12:$D618)/(_xlfn.DAYS(B618,"10-Jun-2020")+1)</f>
        <v>181.76582278481013</v>
      </c>
      <c r="K618" s="11" t="s">
        <v>232</v>
      </c>
      <c r="L618" s="26"/>
      <c r="M618" s="13"/>
    </row>
    <row r="619" spans="2:13" ht="17.850000000000001" customHeight="1">
      <c r="B619" s="44">
        <v>44940</v>
      </c>
      <c r="C619" s="68" t="s">
        <v>18</v>
      </c>
      <c r="D619" s="68">
        <v>135</v>
      </c>
      <c r="E619" s="68">
        <v>89</v>
      </c>
      <c r="F619" s="68">
        <f t="shared" si="18"/>
        <v>46</v>
      </c>
      <c r="G619" s="68">
        <v>219</v>
      </c>
      <c r="H619" s="95">
        <v>155</v>
      </c>
      <c r="I619" s="96">
        <f t="shared" si="19"/>
        <v>64</v>
      </c>
      <c r="J619" s="106">
        <f>SUM($D$8,$D$12:$D619)/(_xlfn.DAYS(B619,"10-Jun-2020")+1)</f>
        <v>181.71654373024236</v>
      </c>
      <c r="K619" s="11" t="s">
        <v>61</v>
      </c>
      <c r="L619" s="26"/>
      <c r="M619" s="13"/>
    </row>
    <row r="620" spans="2:13" ht="17.850000000000001" customHeight="1">
      <c r="B620" s="44">
        <v>44941</v>
      </c>
      <c r="C620" s="68" t="s">
        <v>19</v>
      </c>
      <c r="D620" s="68">
        <v>107</v>
      </c>
      <c r="E620" s="68">
        <v>59</v>
      </c>
      <c r="F620" s="68">
        <f t="shared" si="18"/>
        <v>48</v>
      </c>
      <c r="G620" s="68">
        <v>217</v>
      </c>
      <c r="H620" s="95">
        <v>154</v>
      </c>
      <c r="I620" s="96">
        <f t="shared" si="19"/>
        <v>63</v>
      </c>
      <c r="J620" s="106">
        <f>SUM($D$8,$D$12:$D620)/(_xlfn.DAYS(B620,"10-Jun-2020")+1)</f>
        <v>181.6378947368421</v>
      </c>
      <c r="K620" s="11" t="s">
        <v>61</v>
      </c>
      <c r="L620" s="26"/>
      <c r="M620" s="13"/>
    </row>
    <row r="621" spans="2:13" ht="17.850000000000001" customHeight="1">
      <c r="B621" s="44">
        <v>44942</v>
      </c>
      <c r="C621" s="68" t="s">
        <v>28</v>
      </c>
      <c r="D621" s="68">
        <v>275</v>
      </c>
      <c r="E621" s="68">
        <v>226</v>
      </c>
      <c r="F621" s="68">
        <f t="shared" si="18"/>
        <v>49</v>
      </c>
      <c r="G621" s="68">
        <v>460</v>
      </c>
      <c r="H621" s="95">
        <v>405</v>
      </c>
      <c r="I621" s="96">
        <f t="shared" si="19"/>
        <v>55</v>
      </c>
      <c r="J621" s="106">
        <f>SUM($D$8,$D$12:$D621)/(_xlfn.DAYS(B621,"10-Jun-2020")+1)</f>
        <v>181.73606729758149</v>
      </c>
      <c r="K621" s="11" t="s">
        <v>59</v>
      </c>
      <c r="L621" s="26"/>
      <c r="M621" s="13"/>
    </row>
    <row r="622" spans="2:13" ht="17.850000000000001" customHeight="1">
      <c r="B622" s="44">
        <v>44943</v>
      </c>
      <c r="C622" s="68" t="s">
        <v>29</v>
      </c>
      <c r="D622" s="68">
        <v>287</v>
      </c>
      <c r="E622" s="68">
        <v>251</v>
      </c>
      <c r="F622" s="68">
        <f>D622-E622</f>
        <v>36</v>
      </c>
      <c r="G622" s="68">
        <v>504</v>
      </c>
      <c r="H622" s="95">
        <v>456</v>
      </c>
      <c r="I622" s="96">
        <f>G622-H622</f>
        <v>48</v>
      </c>
      <c r="J622" s="106">
        <f>SUM($D$8,$D$12:$D622)/(_xlfn.DAYS(B622,"10-Jun-2020")+1)</f>
        <v>181.84663865546219</v>
      </c>
      <c r="K622" s="11" t="s">
        <v>234</v>
      </c>
      <c r="L622" s="26"/>
      <c r="M622" s="99"/>
    </row>
    <row r="623" spans="2:13" ht="17.850000000000001" customHeight="1">
      <c r="B623" s="44">
        <v>44944</v>
      </c>
      <c r="C623" s="68" t="s">
        <v>15</v>
      </c>
      <c r="D623" s="68">
        <v>287</v>
      </c>
      <c r="E623" s="68">
        <v>225</v>
      </c>
      <c r="F623" s="68">
        <f>D623-E623</f>
        <v>62</v>
      </c>
      <c r="G623" s="68">
        <v>718</v>
      </c>
      <c r="H623" s="95">
        <v>635</v>
      </c>
      <c r="I623" s="96">
        <f>G623-H623</f>
        <v>83</v>
      </c>
      <c r="J623" s="106">
        <f>SUM($D$8,$D$12:$D623)/(_xlfn.DAYS(B623,"10-Jun-2020")+1)</f>
        <v>181.95697796432319</v>
      </c>
      <c r="K623" s="11" t="s">
        <v>235</v>
      </c>
      <c r="L623" s="26"/>
      <c r="M623" s="13"/>
    </row>
    <row r="624" spans="2:13" ht="17.850000000000001" customHeight="1">
      <c r="B624" s="44">
        <v>44945</v>
      </c>
      <c r="C624" s="68" t="s">
        <v>16</v>
      </c>
      <c r="D624" s="68">
        <v>461</v>
      </c>
      <c r="E624" s="68">
        <v>344</v>
      </c>
      <c r="F624" s="68">
        <f>D624-E624</f>
        <v>117</v>
      </c>
      <c r="G624" s="68">
        <v>845</v>
      </c>
      <c r="H624" s="95">
        <v>703</v>
      </c>
      <c r="I624" s="96">
        <f>G624-H624</f>
        <v>142</v>
      </c>
      <c r="J624" s="106">
        <f>SUM($D$8,$D$12:$D624)/(_xlfn.DAYS(B624,"10-Jun-2020")+1)</f>
        <v>182.24947589098534</v>
      </c>
      <c r="K624" s="11" t="s">
        <v>236</v>
      </c>
      <c r="L624" s="26"/>
      <c r="M624" s="13"/>
    </row>
    <row r="625" spans="2:13" ht="35.1" customHeight="1">
      <c r="B625" s="44">
        <v>44946</v>
      </c>
      <c r="C625" s="68" t="s">
        <v>26</v>
      </c>
      <c r="D625" s="68">
        <v>293</v>
      </c>
      <c r="E625" s="68">
        <v>228</v>
      </c>
      <c r="F625" s="68">
        <f t="shared" ref="F625:F649" si="20">D625-E625</f>
        <v>65</v>
      </c>
      <c r="G625" s="68">
        <v>528</v>
      </c>
      <c r="H625" s="95">
        <v>435</v>
      </c>
      <c r="I625" s="96">
        <f t="shared" ref="I625:I649" si="21">G625-H625</f>
        <v>93</v>
      </c>
      <c r="J625" s="106">
        <f>SUM($D$8,$D$12:$D625)/(_xlfn.DAYS(B625,"10-Jun-2020")+1)</f>
        <v>182.36544502617801</v>
      </c>
      <c r="K625" s="11" t="s">
        <v>238</v>
      </c>
      <c r="L625" s="26"/>
      <c r="M625" s="13"/>
    </row>
    <row r="626" spans="2:13" ht="17.850000000000001" customHeight="1">
      <c r="B626" s="44">
        <v>44947</v>
      </c>
      <c r="C626" s="68" t="s">
        <v>18</v>
      </c>
      <c r="D626" s="68">
        <v>118</v>
      </c>
      <c r="E626" s="68">
        <v>71</v>
      </c>
      <c r="F626" s="68">
        <f t="shared" si="20"/>
        <v>47</v>
      </c>
      <c r="G626" s="68">
        <v>160</v>
      </c>
      <c r="H626" s="95">
        <v>99</v>
      </c>
      <c r="I626" s="96">
        <f t="shared" si="21"/>
        <v>61</v>
      </c>
      <c r="J626" s="106">
        <f>SUM($D$8,$D$12:$D626)/(_xlfn.DAYS(B626,"10-Jun-2020")+1)</f>
        <v>182.29811715481171</v>
      </c>
      <c r="K626" s="11" t="s">
        <v>61</v>
      </c>
      <c r="L626" s="26"/>
      <c r="M626" s="13"/>
    </row>
    <row r="627" spans="2:13" ht="17.850000000000001" customHeight="1">
      <c r="B627" s="44">
        <v>44948</v>
      </c>
      <c r="C627" s="68" t="s">
        <v>19</v>
      </c>
      <c r="D627" s="68">
        <v>60</v>
      </c>
      <c r="E627" s="68">
        <v>34</v>
      </c>
      <c r="F627" s="68">
        <f t="shared" si="20"/>
        <v>26</v>
      </c>
      <c r="G627" s="68">
        <v>85</v>
      </c>
      <c r="H627" s="95">
        <v>52</v>
      </c>
      <c r="I627" s="96">
        <f t="shared" si="21"/>
        <v>33</v>
      </c>
      <c r="J627" s="106">
        <f>SUM($D$8,$D$12:$D627)/(_xlfn.DAYS(B627,"10-Jun-2020")+1)</f>
        <v>182.17032392894461</v>
      </c>
      <c r="K627" s="11" t="s">
        <v>59</v>
      </c>
      <c r="L627" s="26"/>
      <c r="M627" s="13"/>
    </row>
    <row r="628" spans="2:13" ht="17.850000000000001" customHeight="1">
      <c r="B628" s="44">
        <v>44949</v>
      </c>
      <c r="C628" s="68" t="s">
        <v>28</v>
      </c>
      <c r="D628" s="68">
        <v>149</v>
      </c>
      <c r="E628" s="68">
        <v>114</v>
      </c>
      <c r="F628" s="68">
        <f t="shared" si="20"/>
        <v>35</v>
      </c>
      <c r="G628" s="68">
        <v>247</v>
      </c>
      <c r="H628" s="95">
        <v>199</v>
      </c>
      <c r="I628" s="96">
        <f t="shared" si="21"/>
        <v>48</v>
      </c>
      <c r="J628" s="106">
        <f>SUM($D$8,$D$12:$D628)/(_xlfn.DAYS(B628,"10-Jun-2020")+1)</f>
        <v>182.13569937369519</v>
      </c>
      <c r="K628" s="11" t="s">
        <v>61</v>
      </c>
      <c r="L628" s="26"/>
      <c r="M628" s="13"/>
    </row>
    <row r="629" spans="2:13" ht="17.850000000000001" customHeight="1">
      <c r="B629" s="44">
        <v>44950</v>
      </c>
      <c r="C629" s="68" t="s">
        <v>29</v>
      </c>
      <c r="D629" s="68">
        <v>186</v>
      </c>
      <c r="E629" s="68">
        <v>133</v>
      </c>
      <c r="F629" s="68">
        <f t="shared" si="20"/>
        <v>53</v>
      </c>
      <c r="G629" s="68">
        <v>300</v>
      </c>
      <c r="H629" s="95">
        <v>234</v>
      </c>
      <c r="I629" s="96">
        <f t="shared" si="21"/>
        <v>66</v>
      </c>
      <c r="J629" s="106">
        <f>SUM($D$8,$D$12:$D629)/(_xlfn.DAYS(B629,"10-Jun-2020")+1)</f>
        <v>182.13972888425442</v>
      </c>
      <c r="K629" s="11" t="s">
        <v>61</v>
      </c>
      <c r="L629" s="26"/>
      <c r="M629" s="13"/>
    </row>
    <row r="630" spans="2:13" ht="17.850000000000001" customHeight="1">
      <c r="B630" s="44">
        <v>44951</v>
      </c>
      <c r="C630" s="68" t="s">
        <v>15</v>
      </c>
      <c r="D630" s="68">
        <v>272</v>
      </c>
      <c r="E630" s="68">
        <v>219</v>
      </c>
      <c r="F630" s="68">
        <f t="shared" si="20"/>
        <v>53</v>
      </c>
      <c r="G630" s="68">
        <v>515</v>
      </c>
      <c r="H630" s="95">
        <v>449</v>
      </c>
      <c r="I630" s="96">
        <f t="shared" si="21"/>
        <v>66</v>
      </c>
      <c r="J630" s="106">
        <f>SUM($D$8,$D$12:$D630)/(_xlfn.DAYS(B630,"10-Jun-2020")+1)</f>
        <v>182.23333333333332</v>
      </c>
      <c r="K630" s="11" t="s">
        <v>59</v>
      </c>
      <c r="L630" s="26"/>
      <c r="M630" s="13"/>
    </row>
    <row r="631" spans="2:13" ht="35.1" customHeight="1">
      <c r="B631" s="44">
        <v>44952</v>
      </c>
      <c r="C631" s="68" t="s">
        <v>16</v>
      </c>
      <c r="D631" s="68">
        <v>238</v>
      </c>
      <c r="E631" s="68">
        <v>190</v>
      </c>
      <c r="F631" s="68">
        <f t="shared" si="20"/>
        <v>48</v>
      </c>
      <c r="G631" s="68">
        <v>574</v>
      </c>
      <c r="H631" s="95">
        <v>507</v>
      </c>
      <c r="I631" s="96">
        <f t="shared" si="21"/>
        <v>67</v>
      </c>
      <c r="J631" s="106">
        <f>SUM($D$8,$D$12:$D631)/(_xlfn.DAYS(B631,"10-Jun-2020")+1)</f>
        <v>182.2913631633715</v>
      </c>
      <c r="K631" s="11" t="s">
        <v>239</v>
      </c>
      <c r="L631" s="26"/>
      <c r="M631" s="13"/>
    </row>
    <row r="632" spans="2:13" ht="87" customHeight="1">
      <c r="B632" s="44">
        <v>44953</v>
      </c>
      <c r="C632" s="68" t="s">
        <v>26</v>
      </c>
      <c r="D632" s="68">
        <v>245</v>
      </c>
      <c r="E632" s="68">
        <v>204</v>
      </c>
      <c r="F632" s="68">
        <f t="shared" si="20"/>
        <v>41</v>
      </c>
      <c r="G632" s="68">
        <v>602</v>
      </c>
      <c r="H632" s="95">
        <v>541</v>
      </c>
      <c r="I632" s="96">
        <f t="shared" si="21"/>
        <v>61</v>
      </c>
      <c r="J632" s="106">
        <f>SUM($D$8,$D$12:$D632)/(_xlfn.DAYS(B632,"10-Jun-2020")+1)</f>
        <v>182.35654885654887</v>
      </c>
      <c r="K632" s="11" t="s">
        <v>240</v>
      </c>
      <c r="L632" s="26"/>
      <c r="M632" s="13"/>
    </row>
    <row r="633" spans="2:13" ht="17.850000000000001" customHeight="1">
      <c r="B633" s="44">
        <v>44954</v>
      </c>
      <c r="C633" s="68" t="s">
        <v>18</v>
      </c>
      <c r="D633" s="68">
        <v>112</v>
      </c>
      <c r="E633" s="68">
        <v>90</v>
      </c>
      <c r="F633" s="68">
        <f t="shared" si="20"/>
        <v>22</v>
      </c>
      <c r="G633" s="68">
        <v>241</v>
      </c>
      <c r="H633" s="95">
        <v>210</v>
      </c>
      <c r="I633" s="96">
        <f t="shared" si="21"/>
        <v>31</v>
      </c>
      <c r="J633" s="106">
        <f>SUM($D$8,$D$12:$D633)/(_xlfn.DAYS(B633,"10-Jun-2020")+1)</f>
        <v>182.28348909657322</v>
      </c>
      <c r="K633" s="11" t="s">
        <v>59</v>
      </c>
      <c r="L633" s="26"/>
      <c r="M633" s="13"/>
    </row>
    <row r="634" spans="2:13" ht="17.850000000000001" customHeight="1">
      <c r="B634" s="44">
        <v>44955</v>
      </c>
      <c r="C634" s="68" t="s">
        <v>19</v>
      </c>
      <c r="D634" s="68">
        <v>101</v>
      </c>
      <c r="E634" s="68">
        <v>60</v>
      </c>
      <c r="F634" s="68">
        <f t="shared" si="20"/>
        <v>41</v>
      </c>
      <c r="G634" s="68">
        <v>252</v>
      </c>
      <c r="H634" s="95">
        <v>166</v>
      </c>
      <c r="I634" s="96">
        <f t="shared" si="21"/>
        <v>86</v>
      </c>
      <c r="J634" s="106">
        <f>SUM($D$8,$D$12:$D634)/(_xlfn.DAYS(B634,"10-Jun-2020")+1)</f>
        <v>182.19917012448133</v>
      </c>
      <c r="K634" s="11" t="s">
        <v>59</v>
      </c>
      <c r="L634" s="26"/>
      <c r="M634" s="13"/>
    </row>
    <row r="635" spans="2:13" ht="17.850000000000001" customHeight="1">
      <c r="B635" s="44">
        <v>44956</v>
      </c>
      <c r="C635" s="68" t="s">
        <v>28</v>
      </c>
      <c r="D635" s="68">
        <v>253</v>
      </c>
      <c r="E635" s="68">
        <v>210</v>
      </c>
      <c r="F635" s="68">
        <f t="shared" si="20"/>
        <v>43</v>
      </c>
      <c r="G635" s="68">
        <v>496</v>
      </c>
      <c r="H635" s="95">
        <v>434</v>
      </c>
      <c r="I635" s="96">
        <f t="shared" si="21"/>
        <v>62</v>
      </c>
      <c r="J635" s="106">
        <f>SUM($D$8,$D$12:$D635)/(_xlfn.DAYS(B635,"10-Jun-2020")+1)</f>
        <v>182.27253886010362</v>
      </c>
      <c r="K635" s="11" t="s">
        <v>59</v>
      </c>
      <c r="L635" s="26"/>
      <c r="M635" s="13"/>
    </row>
    <row r="636" spans="2:13" ht="17.850000000000001" customHeight="1">
      <c r="B636" s="44">
        <v>44957</v>
      </c>
      <c r="C636" s="68" t="s">
        <v>29</v>
      </c>
      <c r="D636" s="68">
        <v>327</v>
      </c>
      <c r="E636" s="68">
        <v>262</v>
      </c>
      <c r="F636" s="68">
        <f t="shared" si="20"/>
        <v>65</v>
      </c>
      <c r="G636" s="68">
        <v>529</v>
      </c>
      <c r="H636" s="95">
        <v>446</v>
      </c>
      <c r="I636" s="96">
        <f t="shared" si="21"/>
        <v>83</v>
      </c>
      <c r="J636" s="106">
        <f>SUM($D$8,$D$12:$D636)/(_xlfn.DAYS(B636,"10-Jun-2020")+1)</f>
        <v>182.42236024844721</v>
      </c>
      <c r="K636" s="11" t="s">
        <v>242</v>
      </c>
      <c r="L636" s="26"/>
      <c r="M636" s="13"/>
    </row>
    <row r="637" spans="2:13" ht="17.850000000000001" customHeight="1">
      <c r="B637" s="44">
        <v>44958</v>
      </c>
      <c r="C637" s="68" t="s">
        <v>15</v>
      </c>
      <c r="D637" s="68">
        <v>298</v>
      </c>
      <c r="E637" s="68">
        <v>236</v>
      </c>
      <c r="F637" s="68">
        <f t="shared" si="20"/>
        <v>62</v>
      </c>
      <c r="G637" s="68">
        <v>511</v>
      </c>
      <c r="H637" s="95">
        <v>421</v>
      </c>
      <c r="I637" s="96">
        <f t="shared" si="21"/>
        <v>90</v>
      </c>
      <c r="J637" s="106">
        <f>SUM($D$8,$D$12:$D637)/(_xlfn.DAYS(B637,"10-Jun-2020")+1)</f>
        <v>182.54188210961738</v>
      </c>
      <c r="K637" s="11" t="s">
        <v>59</v>
      </c>
      <c r="L637" s="26"/>
      <c r="M637" s="13"/>
    </row>
    <row r="638" spans="2:13" ht="17.850000000000001" customHeight="1">
      <c r="B638" s="44">
        <v>44959</v>
      </c>
      <c r="C638" s="68" t="s">
        <v>16</v>
      </c>
      <c r="D638" s="68">
        <v>262</v>
      </c>
      <c r="E638" s="68">
        <v>223</v>
      </c>
      <c r="F638" s="68">
        <f t="shared" si="20"/>
        <v>39</v>
      </c>
      <c r="G638" s="68">
        <v>480</v>
      </c>
      <c r="H638" s="95">
        <v>428</v>
      </c>
      <c r="I638" s="96">
        <f t="shared" si="21"/>
        <v>52</v>
      </c>
      <c r="J638" s="106">
        <f>SUM($D$8,$D$12:$D638)/(_xlfn.DAYS(B638,"10-Jun-2020")+1)</f>
        <v>182.62396694214877</v>
      </c>
      <c r="K638" s="11" t="s">
        <v>59</v>
      </c>
      <c r="L638" s="26"/>
      <c r="M638" s="13"/>
    </row>
    <row r="639" spans="2:13" ht="35.1" customHeight="1">
      <c r="B639" s="44">
        <v>44960</v>
      </c>
      <c r="C639" s="68" t="s">
        <v>26</v>
      </c>
      <c r="D639" s="68">
        <v>255</v>
      </c>
      <c r="E639" s="68">
        <v>208</v>
      </c>
      <c r="F639" s="68">
        <f t="shared" si="20"/>
        <v>47</v>
      </c>
      <c r="G639" s="68">
        <v>562</v>
      </c>
      <c r="H639" s="95">
        <v>494</v>
      </c>
      <c r="I639" s="96">
        <f t="shared" si="21"/>
        <v>68</v>
      </c>
      <c r="J639" s="106">
        <f>SUM($D$8,$D$12:$D639)/(_xlfn.DAYS(B639,"10-Jun-2020")+1)</f>
        <v>182.69865841073272</v>
      </c>
      <c r="K639" s="11" t="s">
        <v>243</v>
      </c>
      <c r="L639" s="26"/>
      <c r="M639" s="13"/>
    </row>
    <row r="640" spans="2:13" ht="17.850000000000001" customHeight="1">
      <c r="B640" s="44">
        <v>44961</v>
      </c>
      <c r="C640" s="68" t="s">
        <v>18</v>
      </c>
      <c r="D640" s="68">
        <v>104</v>
      </c>
      <c r="E640" s="68">
        <v>69</v>
      </c>
      <c r="F640" s="68">
        <f t="shared" si="20"/>
        <v>35</v>
      </c>
      <c r="G640" s="68">
        <v>245</v>
      </c>
      <c r="H640" s="95">
        <v>191</v>
      </c>
      <c r="I640" s="96">
        <f t="shared" si="21"/>
        <v>54</v>
      </c>
      <c r="J640" s="106">
        <f>SUM($D$8,$D$12:$D640)/(_xlfn.DAYS(B640,"10-Jun-2020")+1)</f>
        <v>182.61752577319587</v>
      </c>
      <c r="K640" s="11" t="s">
        <v>59</v>
      </c>
      <c r="L640" s="26"/>
      <c r="M640" s="13"/>
    </row>
    <row r="641" spans="2:13" ht="17.850000000000001" customHeight="1">
      <c r="B641" s="44">
        <v>44962</v>
      </c>
      <c r="C641" s="68" t="s">
        <v>19</v>
      </c>
      <c r="D641" s="68">
        <v>79</v>
      </c>
      <c r="E641" s="68">
        <v>49</v>
      </c>
      <c r="F641" s="68">
        <f t="shared" si="20"/>
        <v>30</v>
      </c>
      <c r="G641" s="68">
        <v>136</v>
      </c>
      <c r="H641" s="95">
        <v>94</v>
      </c>
      <c r="I641" s="96">
        <f t="shared" si="21"/>
        <v>42</v>
      </c>
      <c r="J641" s="106">
        <f>SUM($D$8,$D$12:$D641)/(_xlfn.DAYS(B641,"10-Jun-2020")+1)</f>
        <v>182.51081359423276</v>
      </c>
      <c r="K641" s="11" t="s">
        <v>59</v>
      </c>
      <c r="L641" s="26"/>
      <c r="M641" s="13"/>
    </row>
    <row r="642" spans="2:13" ht="35.1" customHeight="1">
      <c r="B642" s="44">
        <v>44963</v>
      </c>
      <c r="C642" s="68" t="s">
        <v>28</v>
      </c>
      <c r="D642" s="68">
        <v>289</v>
      </c>
      <c r="E642" s="68">
        <v>230</v>
      </c>
      <c r="F642" s="68">
        <f t="shared" si="20"/>
        <v>59</v>
      </c>
      <c r="G642" s="68">
        <v>630</v>
      </c>
      <c r="H642" s="95">
        <v>545</v>
      </c>
      <c r="I642" s="96">
        <f t="shared" si="21"/>
        <v>85</v>
      </c>
      <c r="J642" s="106">
        <f>SUM($D$8,$D$12:$D642)/(_xlfn.DAYS(B642,"10-Jun-2020")+1)</f>
        <v>182.62037037037038</v>
      </c>
      <c r="K642" s="11" t="s">
        <v>252</v>
      </c>
      <c r="L642" s="26"/>
      <c r="M642" s="13"/>
    </row>
    <row r="643" spans="2:13" ht="35.1" customHeight="1">
      <c r="B643" s="44">
        <v>44964</v>
      </c>
      <c r="C643" s="68" t="s">
        <v>29</v>
      </c>
      <c r="D643" s="68">
        <v>362</v>
      </c>
      <c r="E643" s="68">
        <v>281</v>
      </c>
      <c r="F643" s="68">
        <f t="shared" si="20"/>
        <v>81</v>
      </c>
      <c r="G643" s="68">
        <v>815</v>
      </c>
      <c r="H643" s="95">
        <v>698</v>
      </c>
      <c r="I643" s="96">
        <f t="shared" si="21"/>
        <v>117</v>
      </c>
      <c r="J643" s="106">
        <f>SUM($D$8,$D$12:$D643)/(_xlfn.DAYS(B643,"10-Jun-2020")+1)</f>
        <v>182.80472764645427</v>
      </c>
      <c r="K643" s="11" t="s">
        <v>244</v>
      </c>
      <c r="L643" s="26"/>
      <c r="M643" s="13"/>
    </row>
    <row r="644" spans="2:13" ht="35.1" customHeight="1">
      <c r="B644" s="44">
        <v>44965</v>
      </c>
      <c r="C644" s="68" t="s">
        <v>15</v>
      </c>
      <c r="D644" s="68">
        <v>365</v>
      </c>
      <c r="E644" s="68">
        <v>288</v>
      </c>
      <c r="F644" s="68">
        <f t="shared" si="20"/>
        <v>77</v>
      </c>
      <c r="G644" s="68">
        <v>828</v>
      </c>
      <c r="H644" s="95">
        <v>710</v>
      </c>
      <c r="I644" s="96">
        <f t="shared" si="21"/>
        <v>118</v>
      </c>
      <c r="J644" s="106">
        <f>SUM($D$8,$D$12:$D644)/(_xlfn.DAYS(B644,"10-Jun-2020")+1)</f>
        <v>182.99178644763862</v>
      </c>
      <c r="K644" s="11" t="s">
        <v>253</v>
      </c>
      <c r="L644" s="26"/>
      <c r="M644" s="13"/>
    </row>
    <row r="645" spans="2:13" ht="17.850000000000001" customHeight="1">
      <c r="B645" s="44">
        <v>44966</v>
      </c>
      <c r="C645" s="68" t="s">
        <v>16</v>
      </c>
      <c r="D645" s="68">
        <v>365</v>
      </c>
      <c r="E645" s="68">
        <v>307</v>
      </c>
      <c r="F645" s="68">
        <f t="shared" si="20"/>
        <v>58</v>
      </c>
      <c r="G645" s="68">
        <v>837</v>
      </c>
      <c r="H645" s="95">
        <v>717</v>
      </c>
      <c r="I645" s="96">
        <f t="shared" si="21"/>
        <v>120</v>
      </c>
      <c r="J645" s="106">
        <f>SUM($D$8,$D$12:$D645)/(_xlfn.DAYS(B645,"10-Jun-2020")+1)</f>
        <v>183.17846153846153</v>
      </c>
      <c r="K645" s="11" t="s">
        <v>194</v>
      </c>
      <c r="L645" s="26"/>
      <c r="M645" s="13"/>
    </row>
    <row r="646" spans="2:13" ht="35.1" customHeight="1">
      <c r="B646" s="44">
        <v>44967</v>
      </c>
      <c r="C646" s="68" t="s">
        <v>26</v>
      </c>
      <c r="D646" s="68">
        <v>299</v>
      </c>
      <c r="E646" s="68">
        <v>226</v>
      </c>
      <c r="F646" s="68">
        <f t="shared" si="20"/>
        <v>73</v>
      </c>
      <c r="G646" s="68">
        <v>732</v>
      </c>
      <c r="H646" s="95">
        <v>645</v>
      </c>
      <c r="I646" s="96">
        <f t="shared" si="21"/>
        <v>87</v>
      </c>
      <c r="J646" s="106">
        <f>SUM($D$8,$D$12:$D646)/(_xlfn.DAYS(B646,"10-Jun-2020")+1)</f>
        <v>183.29713114754099</v>
      </c>
      <c r="K646" s="11" t="s">
        <v>246</v>
      </c>
      <c r="L646" s="26"/>
      <c r="M646" s="13"/>
    </row>
    <row r="647" spans="2:13" ht="17.850000000000001" customHeight="1">
      <c r="B647" s="44">
        <v>44968</v>
      </c>
      <c r="C647" s="68" t="s">
        <v>18</v>
      </c>
      <c r="D647" s="68">
        <v>105</v>
      </c>
      <c r="E647" s="68">
        <v>64</v>
      </c>
      <c r="F647" s="68">
        <f t="shared" si="20"/>
        <v>41</v>
      </c>
      <c r="G647" s="68">
        <v>194</v>
      </c>
      <c r="H647" s="95">
        <v>148</v>
      </c>
      <c r="I647" s="96">
        <f t="shared" si="21"/>
        <v>46</v>
      </c>
      <c r="J647" s="106">
        <f>SUM($D$8,$D$12:$D647)/(_xlfn.DAYS(B647,"10-Jun-2020")+1)</f>
        <v>183.21699078812691</v>
      </c>
      <c r="K647" s="11" t="s">
        <v>59</v>
      </c>
      <c r="L647" s="26"/>
      <c r="M647" s="13"/>
    </row>
    <row r="648" spans="2:13" ht="17.850000000000001" customHeight="1">
      <c r="B648" s="44">
        <v>44969</v>
      </c>
      <c r="C648" s="68" t="s">
        <v>19</v>
      </c>
      <c r="D648" s="68">
        <v>87</v>
      </c>
      <c r="E648" s="68">
        <v>47</v>
      </c>
      <c r="F648" s="68">
        <f t="shared" si="20"/>
        <v>40</v>
      </c>
      <c r="G648" s="68">
        <v>143</v>
      </c>
      <c r="H648" s="95">
        <v>91</v>
      </c>
      <c r="I648" s="96">
        <f t="shared" si="21"/>
        <v>52</v>
      </c>
      <c r="J648" s="106">
        <f>SUM($D$8,$D$12:$D648)/(_xlfn.DAYS(B648,"10-Jun-2020")+1)</f>
        <v>183.11860940695297</v>
      </c>
      <c r="K648" s="11" t="s">
        <v>59</v>
      </c>
      <c r="L648" s="26"/>
      <c r="M648" s="13"/>
    </row>
    <row r="649" spans="2:13" ht="35.1" customHeight="1">
      <c r="B649" s="44">
        <v>44970</v>
      </c>
      <c r="C649" s="68" t="s">
        <v>28</v>
      </c>
      <c r="D649" s="68">
        <v>295</v>
      </c>
      <c r="E649" s="68">
        <v>230</v>
      </c>
      <c r="F649" s="68">
        <f t="shared" si="20"/>
        <v>65</v>
      </c>
      <c r="G649" s="68">
        <v>643</v>
      </c>
      <c r="H649" s="95">
        <v>560</v>
      </c>
      <c r="I649" s="96">
        <f t="shared" si="21"/>
        <v>83</v>
      </c>
      <c r="J649" s="106">
        <f>SUM($D$8,$D$12:$D649)/(_xlfn.DAYS(B649,"10-Jun-2020")+1)</f>
        <v>183.23289070480081</v>
      </c>
      <c r="K649" s="11" t="s">
        <v>247</v>
      </c>
      <c r="L649" s="26"/>
      <c r="M649" s="13"/>
    </row>
    <row r="650" spans="2:13" ht="17.850000000000001" customHeight="1">
      <c r="B650" s="44">
        <v>44971</v>
      </c>
      <c r="C650" s="68" t="s">
        <v>29</v>
      </c>
      <c r="D650" s="68">
        <v>302</v>
      </c>
      <c r="E650" s="68">
        <v>241</v>
      </c>
      <c r="F650" s="68">
        <f>D650-E650</f>
        <v>61</v>
      </c>
      <c r="G650" s="68">
        <v>540</v>
      </c>
      <c r="H650" s="95">
        <v>472</v>
      </c>
      <c r="I650" s="96">
        <f>G650-H650</f>
        <v>68</v>
      </c>
      <c r="J650" s="106">
        <f>SUM($D$8,$D$12:$D650)/(_xlfn.DAYS(B650,"10-Jun-2020")+1)</f>
        <v>183.35408163265305</v>
      </c>
      <c r="K650" s="11" t="s">
        <v>61</v>
      </c>
      <c r="L650" s="26"/>
      <c r="M650" s="13"/>
    </row>
    <row r="651" spans="2:13" ht="35.1" customHeight="1">
      <c r="B651" s="44">
        <v>44972</v>
      </c>
      <c r="C651" s="68" t="s">
        <v>15</v>
      </c>
      <c r="D651" s="68">
        <v>391</v>
      </c>
      <c r="E651" s="68">
        <v>292</v>
      </c>
      <c r="F651" s="68">
        <f>D651-E651</f>
        <v>99</v>
      </c>
      <c r="G651" s="68">
        <v>731</v>
      </c>
      <c r="H651" s="95">
        <v>595</v>
      </c>
      <c r="I651" s="96">
        <f>G651-H651</f>
        <v>136</v>
      </c>
      <c r="J651" s="106">
        <f>SUM($D$8,$D$12:$D651)/(_xlfn.DAYS(B651,"10-Jun-2020")+1)</f>
        <v>183.56574923547402</v>
      </c>
      <c r="K651" s="11" t="s">
        <v>249</v>
      </c>
      <c r="L651" s="26"/>
      <c r="M651" s="13"/>
    </row>
    <row r="652" spans="2:13" ht="17.850000000000001" customHeight="1">
      <c r="B652" s="100">
        <v>44973</v>
      </c>
      <c r="C652" s="101" t="s">
        <v>16</v>
      </c>
      <c r="D652" s="101">
        <v>294</v>
      </c>
      <c r="E652" s="101">
        <v>239</v>
      </c>
      <c r="F652" s="101">
        <f>D652-E652</f>
        <v>55</v>
      </c>
      <c r="G652" s="101">
        <v>524</v>
      </c>
      <c r="H652" s="102">
        <v>450</v>
      </c>
      <c r="I652" s="103">
        <f>G652-H652</f>
        <v>74</v>
      </c>
      <c r="J652" s="106">
        <f>SUM($D$8,$D$12:$D652)/(_xlfn.DAYS(B652,"10-Jun-2020")+1)</f>
        <v>183.67820773930754</v>
      </c>
      <c r="K652" s="12" t="s">
        <v>185</v>
      </c>
      <c r="L652" s="26"/>
      <c r="M652" s="13"/>
    </row>
    <row r="653" spans="2:13" ht="35.1" customHeight="1">
      <c r="B653" s="100">
        <v>44974</v>
      </c>
      <c r="C653" s="101" t="s">
        <v>26</v>
      </c>
      <c r="D653" s="101">
        <v>271</v>
      </c>
      <c r="E653" s="101">
        <v>220</v>
      </c>
      <c r="F653" s="101">
        <f t="shared" ref="F653:F664" si="22">D653-E653</f>
        <v>51</v>
      </c>
      <c r="G653" s="101">
        <v>528</v>
      </c>
      <c r="H653" s="102">
        <v>469</v>
      </c>
      <c r="I653" s="103">
        <f t="shared" ref="I653:I664" si="23">G653-H653</f>
        <v>59</v>
      </c>
      <c r="J653" s="106">
        <f>SUM($D$8,$D$12:$D653)/(_xlfn.DAYS(B653,"10-Jun-2020")+1)</f>
        <v>183.76703967446593</v>
      </c>
      <c r="K653" s="12" t="s">
        <v>251</v>
      </c>
      <c r="L653" s="26"/>
      <c r="M653" s="13"/>
    </row>
    <row r="654" spans="2:13" ht="17.850000000000001" customHeight="1">
      <c r="B654" s="100">
        <v>44975</v>
      </c>
      <c r="C654" s="101" t="s">
        <v>18</v>
      </c>
      <c r="D654" s="101">
        <v>138</v>
      </c>
      <c r="E654" s="101">
        <v>72</v>
      </c>
      <c r="F654" s="101">
        <f t="shared" si="22"/>
        <v>66</v>
      </c>
      <c r="G654" s="101">
        <v>201</v>
      </c>
      <c r="H654" s="102">
        <v>128</v>
      </c>
      <c r="I654" s="103">
        <f t="shared" si="23"/>
        <v>73</v>
      </c>
      <c r="J654" s="106">
        <f>SUM($D$8,$D$12:$D654)/(_xlfn.DAYS(B654,"10-Jun-2020")+1)</f>
        <v>183.72052845528455</v>
      </c>
      <c r="K654" s="12" t="s">
        <v>59</v>
      </c>
      <c r="L654" s="26"/>
      <c r="M654" s="13"/>
    </row>
    <row r="655" spans="2:13" ht="17.850000000000001" customHeight="1">
      <c r="B655" s="100">
        <v>44976</v>
      </c>
      <c r="C655" s="101" t="s">
        <v>19</v>
      </c>
      <c r="D655" s="101">
        <v>95</v>
      </c>
      <c r="E655" s="101">
        <v>55</v>
      </c>
      <c r="F655" s="101">
        <f t="shared" si="22"/>
        <v>40</v>
      </c>
      <c r="G655" s="101">
        <v>192</v>
      </c>
      <c r="H655" s="102">
        <v>143</v>
      </c>
      <c r="I655" s="103">
        <f t="shared" si="23"/>
        <v>49</v>
      </c>
      <c r="J655" s="106">
        <f>SUM($D$8,$D$12:$D655)/(_xlfn.DAYS(B655,"10-Jun-2020")+1)</f>
        <v>183.63045685279187</v>
      </c>
      <c r="K655" s="12" t="s">
        <v>59</v>
      </c>
      <c r="L655" s="26"/>
      <c r="M655" s="13"/>
    </row>
    <row r="656" spans="2:13" ht="87" customHeight="1">
      <c r="B656" s="100">
        <v>44977</v>
      </c>
      <c r="C656" s="101" t="s">
        <v>28</v>
      </c>
      <c r="D656" s="101">
        <v>310</v>
      </c>
      <c r="E656" s="101">
        <v>251</v>
      </c>
      <c r="F656" s="101">
        <f t="shared" si="22"/>
        <v>59</v>
      </c>
      <c r="G656" s="101">
        <v>743</v>
      </c>
      <c r="H656" s="102">
        <v>663</v>
      </c>
      <c r="I656" s="103">
        <f t="shared" si="23"/>
        <v>80</v>
      </c>
      <c r="J656" s="106">
        <f>SUM($D$8,$D$12:$D656)/(_xlfn.DAYS(B656,"10-Jun-2020")+1)</f>
        <v>183.75862068965517</v>
      </c>
      <c r="K656" s="12" t="s">
        <v>263</v>
      </c>
      <c r="L656" s="26"/>
      <c r="M656" s="13"/>
    </row>
    <row r="657" spans="2:13" ht="17.850000000000001" customHeight="1">
      <c r="B657" s="100">
        <v>44978</v>
      </c>
      <c r="C657" s="101" t="s">
        <v>29</v>
      </c>
      <c r="D657" s="101">
        <v>303</v>
      </c>
      <c r="E657" s="101">
        <v>239</v>
      </c>
      <c r="F657" s="101">
        <f t="shared" si="22"/>
        <v>64</v>
      </c>
      <c r="G657" s="101">
        <v>579</v>
      </c>
      <c r="H657" s="102">
        <v>500</v>
      </c>
      <c r="I657" s="103">
        <f t="shared" si="23"/>
        <v>79</v>
      </c>
      <c r="J657" s="106">
        <f>SUM($D$8,$D$12:$D657)/(_xlfn.DAYS(B657,"10-Jun-2020")+1)</f>
        <v>183.87943262411346</v>
      </c>
      <c r="K657" s="12" t="s">
        <v>61</v>
      </c>
      <c r="L657" s="26"/>
      <c r="M657" s="13"/>
    </row>
    <row r="658" spans="2:13" ht="35.1" customHeight="1">
      <c r="B658" s="100">
        <v>44979</v>
      </c>
      <c r="C658" s="101" t="s">
        <v>15</v>
      </c>
      <c r="D658" s="101">
        <v>335</v>
      </c>
      <c r="E658" s="101">
        <v>282</v>
      </c>
      <c r="F658" s="101">
        <f t="shared" si="22"/>
        <v>53</v>
      </c>
      <c r="G658" s="101">
        <v>602</v>
      </c>
      <c r="H658" s="102">
        <v>543</v>
      </c>
      <c r="I658" s="103">
        <f t="shared" si="23"/>
        <v>59</v>
      </c>
      <c r="J658" s="106">
        <f>SUM($D$8,$D$12:$D658)/(_xlfn.DAYS(B658,"10-Jun-2020")+1)</f>
        <v>184.03238866396762</v>
      </c>
      <c r="K658" s="12" t="s">
        <v>255</v>
      </c>
      <c r="L658" s="26"/>
      <c r="M658" s="13"/>
    </row>
    <row r="659" spans="2:13" ht="17.850000000000001" customHeight="1">
      <c r="B659" s="100">
        <v>44980</v>
      </c>
      <c r="C659" s="101" t="s">
        <v>16</v>
      </c>
      <c r="D659" s="101">
        <v>274</v>
      </c>
      <c r="E659" s="101">
        <v>232</v>
      </c>
      <c r="F659" s="101">
        <f t="shared" si="22"/>
        <v>42</v>
      </c>
      <c r="G659" s="101">
        <v>468</v>
      </c>
      <c r="H659" s="102">
        <v>420</v>
      </c>
      <c r="I659" s="103">
        <f t="shared" si="23"/>
        <v>48</v>
      </c>
      <c r="J659" s="106">
        <f>SUM($D$8,$D$12:$D659)/(_xlfn.DAYS(B659,"10-Jun-2020")+1)</f>
        <v>184.12335692618808</v>
      </c>
      <c r="K659" s="12" t="s">
        <v>256</v>
      </c>
      <c r="L659" s="26"/>
      <c r="M659" s="13"/>
    </row>
    <row r="660" spans="2:13" ht="17.850000000000001" customHeight="1">
      <c r="B660" s="100">
        <v>44981</v>
      </c>
      <c r="C660" s="101" t="s">
        <v>26</v>
      </c>
      <c r="D660" s="101">
        <v>282</v>
      </c>
      <c r="E660" s="101">
        <v>233</v>
      </c>
      <c r="F660" s="101">
        <f t="shared" si="22"/>
        <v>49</v>
      </c>
      <c r="G660" s="101">
        <v>615</v>
      </c>
      <c r="H660" s="102">
        <v>549</v>
      </c>
      <c r="I660" s="103">
        <f t="shared" si="23"/>
        <v>66</v>
      </c>
      <c r="J660" s="106">
        <f>SUM($D$8,$D$12:$D660)/(_xlfn.DAYS(B660,"10-Jun-2020")+1)</f>
        <v>184.22222222222223</v>
      </c>
      <c r="K660" s="12" t="s">
        <v>61</v>
      </c>
      <c r="L660" s="26"/>
      <c r="M660" s="13"/>
    </row>
    <row r="661" spans="2:13" ht="17.850000000000001" customHeight="1">
      <c r="B661" s="100">
        <v>44982</v>
      </c>
      <c r="C661" s="101" t="s">
        <v>18</v>
      </c>
      <c r="D661" s="101">
        <v>107</v>
      </c>
      <c r="E661" s="101">
        <v>66</v>
      </c>
      <c r="F661" s="101">
        <f t="shared" si="22"/>
        <v>41</v>
      </c>
      <c r="G661" s="101">
        <v>158</v>
      </c>
      <c r="H661" s="102">
        <v>102</v>
      </c>
      <c r="I661" s="103">
        <f t="shared" si="23"/>
        <v>56</v>
      </c>
      <c r="J661" s="106">
        <f>SUM($D$8,$D$12:$D661)/(_xlfn.DAYS(B661,"10-Jun-2020")+1)</f>
        <v>184.14429868819374</v>
      </c>
      <c r="K661" s="12" t="s">
        <v>61</v>
      </c>
      <c r="L661" s="26"/>
      <c r="M661" s="13"/>
    </row>
    <row r="662" spans="2:13" ht="17.850000000000001" customHeight="1">
      <c r="B662" s="100">
        <v>44983</v>
      </c>
      <c r="C662" s="101" t="s">
        <v>19</v>
      </c>
      <c r="D662" s="101">
        <v>87</v>
      </c>
      <c r="E662" s="101">
        <v>39</v>
      </c>
      <c r="F662" s="101">
        <f t="shared" si="22"/>
        <v>48</v>
      </c>
      <c r="G662" s="101">
        <v>130</v>
      </c>
      <c r="H662" s="102">
        <v>66</v>
      </c>
      <c r="I662" s="103">
        <f t="shared" si="23"/>
        <v>64</v>
      </c>
      <c r="J662" s="106">
        <f>SUM($D$8,$D$12:$D662)/(_xlfn.DAYS(B662,"10-Jun-2020")+1)</f>
        <v>184.04637096774192</v>
      </c>
      <c r="K662" s="12" t="s">
        <v>258</v>
      </c>
      <c r="L662" s="26"/>
      <c r="M662" s="13"/>
    </row>
    <row r="663" spans="2:13" ht="35.1" customHeight="1">
      <c r="B663" s="100">
        <v>44984</v>
      </c>
      <c r="C663" s="101" t="s">
        <v>28</v>
      </c>
      <c r="D663" s="101">
        <v>256</v>
      </c>
      <c r="E663" s="101">
        <v>219</v>
      </c>
      <c r="F663" s="101">
        <f t="shared" si="22"/>
        <v>37</v>
      </c>
      <c r="G663" s="101">
        <v>565</v>
      </c>
      <c r="H663" s="102">
        <v>516</v>
      </c>
      <c r="I663" s="103">
        <f t="shared" si="23"/>
        <v>49</v>
      </c>
      <c r="J663" s="106">
        <f>SUM($D$8,$D$12:$D663)/(_xlfn.DAYS(B663,"10-Jun-2020")+1)</f>
        <v>184.11883182275932</v>
      </c>
      <c r="K663" s="12" t="s">
        <v>259</v>
      </c>
      <c r="L663" s="26"/>
      <c r="M663" s="13"/>
    </row>
    <row r="664" spans="2:13" ht="17.850000000000001" customHeight="1">
      <c r="B664" s="100">
        <v>44985</v>
      </c>
      <c r="C664" s="101" t="s">
        <v>29</v>
      </c>
      <c r="D664" s="101">
        <v>274</v>
      </c>
      <c r="E664" s="101">
        <v>232</v>
      </c>
      <c r="F664" s="101">
        <f t="shared" si="22"/>
        <v>42</v>
      </c>
      <c r="G664" s="101">
        <v>430</v>
      </c>
      <c r="H664" s="102">
        <v>372</v>
      </c>
      <c r="I664" s="103">
        <f t="shared" si="23"/>
        <v>58</v>
      </c>
      <c r="J664" s="106">
        <f>SUM($D$8,$D$12:$D664)/(_xlfn.DAYS(B664,"10-Jun-2020")+1)</f>
        <v>184.20925553319918</v>
      </c>
      <c r="K664" s="12" t="s">
        <v>59</v>
      </c>
      <c r="L664" s="26"/>
      <c r="M664" s="13"/>
    </row>
    <row r="665" spans="2:13" ht="16.5" customHeight="1">
      <c r="B665" s="100">
        <v>44986</v>
      </c>
      <c r="C665" s="101" t="s">
        <v>15</v>
      </c>
      <c r="D665" s="101">
        <v>180</v>
      </c>
      <c r="E665" s="101">
        <v>137</v>
      </c>
      <c r="F665" s="101">
        <f>D665-E665</f>
        <v>43</v>
      </c>
      <c r="G665" s="101">
        <v>302</v>
      </c>
      <c r="H665" s="102">
        <v>246</v>
      </c>
      <c r="I665" s="103">
        <f>G665-H665</f>
        <v>56</v>
      </c>
      <c r="J665" s="106">
        <f>SUM($D$8,$D$12:$D665)/(_xlfn.DAYS(B665,"10-Jun-2020")+1)</f>
        <v>184.20502512562814</v>
      </c>
      <c r="K665" s="12" t="s">
        <v>59</v>
      </c>
      <c r="L665" s="26"/>
      <c r="M665" s="13"/>
    </row>
    <row r="666" spans="2:13" ht="33" customHeight="1">
      <c r="B666" s="100">
        <v>44987</v>
      </c>
      <c r="C666" s="101" t="s">
        <v>16</v>
      </c>
      <c r="D666" s="101">
        <v>286</v>
      </c>
      <c r="E666" s="101">
        <v>233</v>
      </c>
      <c r="F666" s="101">
        <f>D666-E666</f>
        <v>53</v>
      </c>
      <c r="G666" s="101">
        <v>545</v>
      </c>
      <c r="H666" s="102">
        <v>459</v>
      </c>
      <c r="I666" s="103">
        <f>G666-H666</f>
        <v>86</v>
      </c>
      <c r="J666" s="106">
        <f>SUM($D$8,$D$12:$D666)/(_xlfn.DAYS(B666,"10-Jun-2020")+1)</f>
        <v>184.30722891566265</v>
      </c>
      <c r="K666" s="12" t="s">
        <v>260</v>
      </c>
      <c r="L666" s="26"/>
      <c r="M666" s="13"/>
    </row>
    <row r="667" spans="2:13" ht="16.5" customHeight="1">
      <c r="B667" s="100">
        <v>44988</v>
      </c>
      <c r="C667" s="101" t="s">
        <v>26</v>
      </c>
      <c r="D667" s="101">
        <v>266</v>
      </c>
      <c r="E667" s="101">
        <v>207</v>
      </c>
      <c r="F667" s="101">
        <f t="shared" ref="F667:F730" si="24">D667-E667</f>
        <v>59</v>
      </c>
      <c r="G667" s="101">
        <v>418</v>
      </c>
      <c r="H667" s="102">
        <v>351</v>
      </c>
      <c r="I667" s="103">
        <f t="shared" ref="I667:I730" si="25">G667-H667</f>
        <v>67</v>
      </c>
      <c r="J667" s="106">
        <f>SUM($D$8,$D$12:$D667)/(_xlfn.DAYS(B667,"10-Jun-2020")+1)</f>
        <v>184.38916750250752</v>
      </c>
      <c r="K667" s="12" t="s">
        <v>61</v>
      </c>
      <c r="L667" s="26"/>
      <c r="M667" s="13"/>
    </row>
    <row r="668" spans="2:13" ht="16.5" customHeight="1">
      <c r="B668" s="100">
        <v>44989</v>
      </c>
      <c r="C668" s="101" t="s">
        <v>18</v>
      </c>
      <c r="D668" s="101">
        <v>88</v>
      </c>
      <c r="E668" s="101">
        <v>54</v>
      </c>
      <c r="F668" s="101">
        <f t="shared" si="24"/>
        <v>34</v>
      </c>
      <c r="G668" s="101">
        <v>166</v>
      </c>
      <c r="H668" s="102">
        <v>118</v>
      </c>
      <c r="I668" s="103">
        <f t="shared" si="25"/>
        <v>48</v>
      </c>
      <c r="J668" s="106">
        <f>SUM($D$8,$D$12:$D668)/(_xlfn.DAYS(B668,"10-Jun-2020")+1)</f>
        <v>184.29258517034069</v>
      </c>
      <c r="K668" s="12" t="s">
        <v>61</v>
      </c>
      <c r="L668" s="26"/>
      <c r="M668" s="13"/>
    </row>
    <row r="669" spans="2:13" ht="16.5" customHeight="1">
      <c r="B669" s="100">
        <v>44990</v>
      </c>
      <c r="C669" s="101" t="s">
        <v>19</v>
      </c>
      <c r="D669" s="101">
        <v>82</v>
      </c>
      <c r="E669" s="101">
        <v>51</v>
      </c>
      <c r="F669" s="101">
        <f t="shared" si="24"/>
        <v>31</v>
      </c>
      <c r="G669" s="101">
        <v>125</v>
      </c>
      <c r="H669" s="102">
        <v>77</v>
      </c>
      <c r="I669" s="103">
        <f t="shared" si="25"/>
        <v>48</v>
      </c>
      <c r="J669" s="106">
        <f>SUM($D$8,$D$12:$D669)/(_xlfn.DAYS(B669,"10-Jun-2020")+1)</f>
        <v>184.19019019019018</v>
      </c>
      <c r="K669" s="12" t="s">
        <v>262</v>
      </c>
      <c r="L669" s="26"/>
      <c r="M669" s="13"/>
    </row>
    <row r="670" spans="2:13" ht="66" customHeight="1">
      <c r="B670" s="100">
        <v>44991</v>
      </c>
      <c r="C670" s="101" t="s">
        <v>28</v>
      </c>
      <c r="D670" s="101">
        <v>255</v>
      </c>
      <c r="E670" s="101">
        <v>218</v>
      </c>
      <c r="F670" s="101">
        <f t="shared" si="24"/>
        <v>37</v>
      </c>
      <c r="G670" s="101">
        <v>525</v>
      </c>
      <c r="H670" s="102">
        <v>425</v>
      </c>
      <c r="I670" s="103">
        <f t="shared" si="25"/>
        <v>100</v>
      </c>
      <c r="J670" s="106">
        <f>SUM($D$8,$D$12:$D670)/(_xlfn.DAYS(B670,"10-Jun-2020")+1)</f>
        <v>184.261</v>
      </c>
      <c r="K670" s="12" t="s">
        <v>266</v>
      </c>
      <c r="L670" s="26"/>
      <c r="M670" s="13"/>
    </row>
    <row r="671" spans="2:13" ht="33" customHeight="1">
      <c r="B671" s="100">
        <v>44992</v>
      </c>
      <c r="C671" s="101" t="s">
        <v>29</v>
      </c>
      <c r="D671" s="101">
        <v>304</v>
      </c>
      <c r="E671" s="101">
        <v>258</v>
      </c>
      <c r="F671" s="101">
        <f t="shared" si="24"/>
        <v>46</v>
      </c>
      <c r="G671" s="101">
        <v>547</v>
      </c>
      <c r="H671" s="102">
        <v>487</v>
      </c>
      <c r="I671" s="103">
        <f t="shared" si="25"/>
        <v>60</v>
      </c>
      <c r="J671" s="106">
        <f>SUM($D$8,$D$12:$D671)/(_xlfn.DAYS(B671,"10-Jun-2020")+1)</f>
        <v>184.38061938061938</v>
      </c>
      <c r="K671" s="12" t="s">
        <v>264</v>
      </c>
      <c r="L671" s="26"/>
      <c r="M671" s="13"/>
    </row>
    <row r="672" spans="2:13" ht="16.5" customHeight="1">
      <c r="B672" s="100">
        <v>44993</v>
      </c>
      <c r="C672" s="101" t="s">
        <v>15</v>
      </c>
      <c r="D672" s="101">
        <v>298</v>
      </c>
      <c r="E672" s="101">
        <v>236</v>
      </c>
      <c r="F672" s="101">
        <f t="shared" si="24"/>
        <v>62</v>
      </c>
      <c r="G672" s="101">
        <v>511</v>
      </c>
      <c r="H672" s="102">
        <v>421</v>
      </c>
      <c r="I672" s="103">
        <f t="shared" si="25"/>
        <v>90</v>
      </c>
      <c r="J672" s="106">
        <f>SUM($D$8,$D$12:$D672)/(_xlfn.DAYS(B672,"10-Jun-2020")+1)</f>
        <v>184.49401197604791</v>
      </c>
      <c r="K672" s="12" t="s">
        <v>61</v>
      </c>
      <c r="L672" s="26"/>
      <c r="M672" s="13"/>
    </row>
    <row r="673" spans="2:13" ht="66" customHeight="1">
      <c r="B673" s="100">
        <v>44994</v>
      </c>
      <c r="C673" s="101" t="s">
        <v>16</v>
      </c>
      <c r="D673" s="101">
        <v>268</v>
      </c>
      <c r="E673" s="101">
        <v>212</v>
      </c>
      <c r="F673" s="101">
        <f t="shared" si="24"/>
        <v>56</v>
      </c>
      <c r="G673" s="101">
        <v>615</v>
      </c>
      <c r="H673" s="102">
        <v>548</v>
      </c>
      <c r="I673" s="103">
        <f t="shared" si="25"/>
        <v>67</v>
      </c>
      <c r="J673" s="106">
        <f>SUM($D$8,$D$12:$D673)/(_xlfn.DAYS(B673,"10-Jun-2020")+1)</f>
        <v>184.57726819541375</v>
      </c>
      <c r="K673" s="12" t="s">
        <v>267</v>
      </c>
      <c r="L673" s="26"/>
      <c r="M673" s="13"/>
    </row>
    <row r="674" spans="2:13" ht="66" customHeight="1">
      <c r="B674" s="100">
        <v>44995</v>
      </c>
      <c r="C674" s="101" t="s">
        <v>26</v>
      </c>
      <c r="D674" s="101">
        <v>453</v>
      </c>
      <c r="E674" s="101">
        <v>323</v>
      </c>
      <c r="F674" s="101">
        <f t="shared" si="24"/>
        <v>130</v>
      </c>
      <c r="G674" s="101">
        <v>955</v>
      </c>
      <c r="H674" s="102">
        <v>798</v>
      </c>
      <c r="I674" s="103">
        <f t="shared" si="25"/>
        <v>157</v>
      </c>
      <c r="J674" s="106">
        <f>SUM($D$8,$D$12:$D674)/(_xlfn.DAYS(B674,"10-Jun-2020")+1)</f>
        <v>184.84462151394422</v>
      </c>
      <c r="K674" s="12" t="s">
        <v>270</v>
      </c>
      <c r="L674" s="26"/>
      <c r="M674" s="13"/>
    </row>
    <row r="675" spans="2:13" ht="16.5" customHeight="1">
      <c r="B675" s="100">
        <v>44996</v>
      </c>
      <c r="C675" s="101" t="s">
        <v>18</v>
      </c>
      <c r="D675" s="101">
        <v>203</v>
      </c>
      <c r="E675" s="101">
        <v>106</v>
      </c>
      <c r="F675" s="101">
        <f t="shared" si="24"/>
        <v>97</v>
      </c>
      <c r="G675" s="101">
        <v>286</v>
      </c>
      <c r="H675" s="102">
        <v>168</v>
      </c>
      <c r="I675" s="103">
        <f t="shared" si="25"/>
        <v>118</v>
      </c>
      <c r="J675" s="106">
        <f>SUM($D$8,$D$12:$D675)/(_xlfn.DAYS(B675,"10-Jun-2020")+1)</f>
        <v>184.86268656716419</v>
      </c>
      <c r="K675" s="12" t="s">
        <v>61</v>
      </c>
      <c r="L675" s="26"/>
      <c r="M675" s="13"/>
    </row>
    <row r="676" spans="2:13" ht="16.5" customHeight="1">
      <c r="B676" s="100">
        <v>44997</v>
      </c>
      <c r="C676" s="101" t="s">
        <v>19</v>
      </c>
      <c r="D676" s="101">
        <v>168</v>
      </c>
      <c r="E676" s="101">
        <v>80</v>
      </c>
      <c r="F676" s="101">
        <f t="shared" si="24"/>
        <v>88</v>
      </c>
      <c r="G676" s="101">
        <v>242</v>
      </c>
      <c r="H676" s="102">
        <v>129</v>
      </c>
      <c r="I676" s="103">
        <f t="shared" si="25"/>
        <v>113</v>
      </c>
      <c r="J676" s="106">
        <f>SUM($D$8,$D$12:$D676)/(_xlfn.DAYS(B676,"10-Jun-2020")+1)</f>
        <v>184.8459244532803</v>
      </c>
      <c r="K676" s="12" t="s">
        <v>61</v>
      </c>
      <c r="L676" s="26"/>
      <c r="M676" s="13"/>
    </row>
    <row r="677" spans="2:13" ht="16.5" customHeight="1">
      <c r="B677" s="100">
        <v>44998</v>
      </c>
      <c r="C677" s="101" t="s">
        <v>28</v>
      </c>
      <c r="D677" s="101">
        <v>365</v>
      </c>
      <c r="E677" s="101">
        <v>291</v>
      </c>
      <c r="F677" s="101">
        <f t="shared" si="24"/>
        <v>74</v>
      </c>
      <c r="G677" s="101">
        <v>606</v>
      </c>
      <c r="H677" s="102">
        <v>513</v>
      </c>
      <c r="I677" s="103">
        <f t="shared" si="25"/>
        <v>93</v>
      </c>
      <c r="J677" s="106">
        <f>SUM($D$8,$D$12:$D677)/(_xlfn.DAYS(B677,"10-Jun-2020")+1)</f>
        <v>185.0248262164846</v>
      </c>
      <c r="K677" s="12" t="s">
        <v>59</v>
      </c>
      <c r="L677" s="26"/>
      <c r="M677" s="13"/>
    </row>
    <row r="678" spans="2:13" ht="16.5" customHeight="1">
      <c r="B678" s="100">
        <v>44999</v>
      </c>
      <c r="C678" s="101" t="s">
        <v>29</v>
      </c>
      <c r="D678" s="101">
        <v>365</v>
      </c>
      <c r="E678" s="101">
        <v>303</v>
      </c>
      <c r="F678" s="101">
        <f t="shared" si="24"/>
        <v>62</v>
      </c>
      <c r="G678" s="101">
        <v>583</v>
      </c>
      <c r="H678" s="102">
        <v>509</v>
      </c>
      <c r="I678" s="103">
        <f t="shared" si="25"/>
        <v>74</v>
      </c>
      <c r="J678" s="106">
        <f>SUM($D$8,$D$12:$D678)/(_xlfn.DAYS(B678,"10-Jun-2020")+1)</f>
        <v>185.20337301587301</v>
      </c>
      <c r="K678" s="12" t="s">
        <v>59</v>
      </c>
      <c r="L678" s="26"/>
      <c r="M678" s="13"/>
    </row>
    <row r="679" spans="2:13" ht="16.5" customHeight="1">
      <c r="B679" s="100">
        <v>45000</v>
      </c>
      <c r="C679" s="101" t="s">
        <v>15</v>
      </c>
      <c r="D679" s="101">
        <v>352</v>
      </c>
      <c r="E679" s="101">
        <v>290</v>
      </c>
      <c r="F679" s="101">
        <f t="shared" si="24"/>
        <v>62</v>
      </c>
      <c r="G679" s="101">
        <v>596</v>
      </c>
      <c r="H679" s="102">
        <v>505</v>
      </c>
      <c r="I679" s="103">
        <f t="shared" si="25"/>
        <v>91</v>
      </c>
      <c r="J679" s="106">
        <f>SUM($D$8,$D$12:$D679)/(_xlfn.DAYS(B679,"10-Jun-2020")+1)</f>
        <v>185.36868186323093</v>
      </c>
      <c r="K679" s="12" t="s">
        <v>59</v>
      </c>
      <c r="L679" s="26"/>
      <c r="M679" s="13"/>
    </row>
    <row r="680" spans="2:13" ht="16.5" customHeight="1">
      <c r="B680" s="100">
        <v>45001</v>
      </c>
      <c r="C680" s="101" t="s">
        <v>16</v>
      </c>
      <c r="D680" s="101">
        <v>347</v>
      </c>
      <c r="E680" s="101">
        <v>284</v>
      </c>
      <c r="F680" s="101">
        <f t="shared" si="24"/>
        <v>63</v>
      </c>
      <c r="G680" s="101">
        <v>726</v>
      </c>
      <c r="H680" s="102">
        <v>606</v>
      </c>
      <c r="I680" s="103">
        <f t="shared" si="25"/>
        <v>120</v>
      </c>
      <c r="J680" s="106">
        <f>SUM($D$8,$D$12:$D680)/(_xlfn.DAYS(B680,"10-Jun-2020")+1)</f>
        <v>185.52871287128713</v>
      </c>
      <c r="K680" s="12" t="s">
        <v>271</v>
      </c>
      <c r="L680" s="26"/>
      <c r="M680" s="13"/>
    </row>
    <row r="681" spans="2:13" ht="16.5" customHeight="1">
      <c r="B681" s="100">
        <v>45002</v>
      </c>
      <c r="C681" s="101" t="s">
        <v>26</v>
      </c>
      <c r="D681" s="101">
        <v>381</v>
      </c>
      <c r="E681" s="101">
        <v>274</v>
      </c>
      <c r="F681" s="101">
        <f t="shared" si="24"/>
        <v>107</v>
      </c>
      <c r="G681" s="101">
        <v>694</v>
      </c>
      <c r="H681" s="102">
        <v>552</v>
      </c>
      <c r="I681" s="103">
        <f t="shared" si="25"/>
        <v>142</v>
      </c>
      <c r="J681" s="106">
        <f>SUM($D$8,$D$12:$D681)/(_xlfn.DAYS(B681,"10-Jun-2020")+1)</f>
        <v>185.72205736894165</v>
      </c>
      <c r="K681" s="12" t="s">
        <v>273</v>
      </c>
      <c r="L681" s="26"/>
      <c r="M681" s="13"/>
    </row>
    <row r="682" spans="2:13" ht="16.5" customHeight="1">
      <c r="B682" s="100">
        <v>45003</v>
      </c>
      <c r="C682" s="101" t="s">
        <v>18</v>
      </c>
      <c r="D682" s="101">
        <v>150</v>
      </c>
      <c r="E682" s="101">
        <v>90</v>
      </c>
      <c r="F682" s="101">
        <f t="shared" si="24"/>
        <v>60</v>
      </c>
      <c r="G682" s="101">
        <v>238</v>
      </c>
      <c r="H682" s="102">
        <v>167</v>
      </c>
      <c r="I682" s="103">
        <f t="shared" si="25"/>
        <v>71</v>
      </c>
      <c r="J682" s="106">
        <f>SUM($D$8,$D$12:$D682)/(_xlfn.DAYS(B682,"10-Jun-2020")+1)</f>
        <v>185.68675889328063</v>
      </c>
      <c r="K682" s="12" t="s">
        <v>185</v>
      </c>
      <c r="L682" s="26"/>
      <c r="M682" s="13"/>
    </row>
    <row r="683" spans="2:13" ht="16.5" customHeight="1">
      <c r="B683" s="100">
        <v>45004</v>
      </c>
      <c r="C683" s="101" t="s">
        <v>19</v>
      </c>
      <c r="D683" s="101">
        <v>112</v>
      </c>
      <c r="E683" s="101">
        <v>61</v>
      </c>
      <c r="F683" s="101">
        <f t="shared" si="24"/>
        <v>51</v>
      </c>
      <c r="G683" s="101">
        <v>156</v>
      </c>
      <c r="H683" s="102">
        <v>98</v>
      </c>
      <c r="I683" s="103">
        <f t="shared" si="25"/>
        <v>58</v>
      </c>
      <c r="J683" s="106">
        <f>SUM($D$8,$D$12:$D683)/(_xlfn.DAYS(B683,"10-Jun-2020")+1)</f>
        <v>185.61401776900297</v>
      </c>
      <c r="K683" s="12" t="s">
        <v>185</v>
      </c>
      <c r="L683" s="26"/>
      <c r="M683" s="13"/>
    </row>
    <row r="684" spans="2:13" ht="16.5" customHeight="1">
      <c r="B684" s="100">
        <v>45005</v>
      </c>
      <c r="C684" s="101" t="s">
        <v>28</v>
      </c>
      <c r="D684" s="101">
        <v>397</v>
      </c>
      <c r="E684" s="101">
        <v>322</v>
      </c>
      <c r="F684" s="101">
        <f t="shared" si="24"/>
        <v>75</v>
      </c>
      <c r="G684" s="101">
        <v>731</v>
      </c>
      <c r="H684" s="102">
        <v>624</v>
      </c>
      <c r="I684" s="103">
        <f t="shared" si="25"/>
        <v>107</v>
      </c>
      <c r="J684" s="106">
        <f>SUM($D$8,$D$12:$D684)/(_xlfn.DAYS(B684,"10-Jun-2020")+1)</f>
        <v>185.82248520710058</v>
      </c>
      <c r="K684" s="12" t="s">
        <v>274</v>
      </c>
      <c r="L684" s="26"/>
      <c r="M684" s="13"/>
    </row>
    <row r="685" spans="2:13" ht="16.5" customHeight="1">
      <c r="B685" s="100">
        <v>45006</v>
      </c>
      <c r="C685" s="101" t="s">
        <v>29</v>
      </c>
      <c r="D685" s="101">
        <v>502</v>
      </c>
      <c r="E685" s="101">
        <v>324</v>
      </c>
      <c r="F685" s="101">
        <f t="shared" si="24"/>
        <v>178</v>
      </c>
      <c r="G685" s="101">
        <v>885</v>
      </c>
      <c r="H685" s="102">
        <v>669</v>
      </c>
      <c r="I685" s="103">
        <f t="shared" si="25"/>
        <v>216</v>
      </c>
      <c r="J685" s="106">
        <f>SUM($D$8,$D$12:$D685)/(_xlfn.DAYS(B685,"10-Jun-2020")+1)</f>
        <v>186.13399014778324</v>
      </c>
      <c r="K685" s="12" t="s">
        <v>61</v>
      </c>
      <c r="L685" s="26"/>
      <c r="M685" s="13"/>
    </row>
    <row r="686" spans="2:13" ht="16.5" customHeight="1">
      <c r="B686" s="100">
        <v>45007</v>
      </c>
      <c r="C686" s="101" t="s">
        <v>15</v>
      </c>
      <c r="D686" s="101">
        <v>349</v>
      </c>
      <c r="E686" s="101">
        <v>264</v>
      </c>
      <c r="F686" s="101">
        <f t="shared" si="24"/>
        <v>85</v>
      </c>
      <c r="G686" s="101">
        <v>598</v>
      </c>
      <c r="H686" s="102">
        <v>497</v>
      </c>
      <c r="I686" s="103">
        <f t="shared" si="25"/>
        <v>101</v>
      </c>
      <c r="J686" s="106">
        <f>SUM($D$8,$D$12:$D686)/(_xlfn.DAYS(B686,"10-Jun-2020")+1)</f>
        <v>186.29429133858267</v>
      </c>
      <c r="K686" s="12" t="s">
        <v>59</v>
      </c>
      <c r="L686" s="26"/>
      <c r="M686" s="13"/>
    </row>
    <row r="687" spans="2:13" ht="49.5" customHeight="1">
      <c r="B687" s="100">
        <v>45008</v>
      </c>
      <c r="C687" s="101" t="s">
        <v>16</v>
      </c>
      <c r="D687" s="101">
        <v>476</v>
      </c>
      <c r="E687" s="101">
        <v>316</v>
      </c>
      <c r="F687" s="101">
        <f t="shared" si="24"/>
        <v>160</v>
      </c>
      <c r="G687" s="101">
        <v>836</v>
      </c>
      <c r="H687" s="102">
        <v>642</v>
      </c>
      <c r="I687" s="103">
        <f t="shared" si="25"/>
        <v>194</v>
      </c>
      <c r="J687" s="106">
        <f>SUM($D$8,$D$12:$D687)/(_xlfn.DAYS(B687,"10-Jun-2020")+1)</f>
        <v>186.57915437561456</v>
      </c>
      <c r="K687" s="12" t="s">
        <v>276</v>
      </c>
      <c r="L687" s="26"/>
      <c r="M687" s="13"/>
    </row>
    <row r="688" spans="2:13" ht="16.5" customHeight="1">
      <c r="B688" s="100">
        <v>45009</v>
      </c>
      <c r="C688" s="101" t="s">
        <v>26</v>
      </c>
      <c r="D688" s="101">
        <v>549</v>
      </c>
      <c r="E688" s="101">
        <v>405</v>
      </c>
      <c r="F688" s="101">
        <f t="shared" si="24"/>
        <v>144</v>
      </c>
      <c r="G688" s="101">
        <v>1325</v>
      </c>
      <c r="H688" s="102">
        <v>1112</v>
      </c>
      <c r="I688" s="103">
        <f t="shared" si="25"/>
        <v>213</v>
      </c>
      <c r="J688" s="106">
        <f>SUM($D$8,$D$12:$D688)/(_xlfn.DAYS(B688,"10-Jun-2020")+1)</f>
        <v>186.93516699410608</v>
      </c>
      <c r="K688" s="12" t="s">
        <v>279</v>
      </c>
      <c r="L688" s="26"/>
      <c r="M688" s="13"/>
    </row>
    <row r="689" spans="2:13" ht="16.5" customHeight="1">
      <c r="B689" s="100">
        <v>45010</v>
      </c>
      <c r="C689" s="101" t="s">
        <v>18</v>
      </c>
      <c r="D689" s="101">
        <v>243</v>
      </c>
      <c r="E689" s="101">
        <v>113</v>
      </c>
      <c r="F689" s="101">
        <f t="shared" si="24"/>
        <v>130</v>
      </c>
      <c r="G689" s="101">
        <v>345</v>
      </c>
      <c r="H689" s="102">
        <v>188</v>
      </c>
      <c r="I689" s="103">
        <f t="shared" si="25"/>
        <v>157</v>
      </c>
      <c r="J689" s="106">
        <f>SUM($D$8,$D$12:$D689)/(_xlfn.DAYS(B689,"10-Jun-2020")+1)</f>
        <v>186.9901864573111</v>
      </c>
      <c r="K689" s="12" t="s">
        <v>61</v>
      </c>
      <c r="L689" s="26"/>
      <c r="M689" s="13"/>
    </row>
    <row r="690" spans="2:13" ht="16.5" customHeight="1">
      <c r="B690" s="100">
        <v>45011</v>
      </c>
      <c r="C690" s="101" t="s">
        <v>19</v>
      </c>
      <c r="D690" s="101">
        <v>188</v>
      </c>
      <c r="E690" s="101">
        <v>74</v>
      </c>
      <c r="F690" s="101">
        <f t="shared" si="24"/>
        <v>114</v>
      </c>
      <c r="G690" s="101">
        <v>258</v>
      </c>
      <c r="H690" s="102">
        <v>118</v>
      </c>
      <c r="I690" s="103">
        <f t="shared" si="25"/>
        <v>140</v>
      </c>
      <c r="J690" s="106">
        <f>SUM($D$8,$D$12:$D690)/(_xlfn.DAYS(B690,"10-Jun-2020")+1)</f>
        <v>186.99117647058824</v>
      </c>
      <c r="K690" s="12" t="s">
        <v>61</v>
      </c>
      <c r="L690" s="26"/>
      <c r="M690" s="13"/>
    </row>
    <row r="691" spans="2:13" ht="33" customHeight="1">
      <c r="B691" s="100">
        <v>45012</v>
      </c>
      <c r="C691" s="101" t="s">
        <v>28</v>
      </c>
      <c r="D691" s="101">
        <v>511</v>
      </c>
      <c r="E691" s="101">
        <v>337</v>
      </c>
      <c r="F691" s="101">
        <f t="shared" si="24"/>
        <v>174</v>
      </c>
      <c r="G691" s="101">
        <v>1128</v>
      </c>
      <c r="H691" s="102">
        <v>894</v>
      </c>
      <c r="I691" s="103">
        <f t="shared" si="25"/>
        <v>234</v>
      </c>
      <c r="J691" s="106">
        <f>SUM($D$8,$D$12:$D691)/(_xlfn.DAYS(B691,"10-Jun-2020")+1)</f>
        <v>187.30852105778649</v>
      </c>
      <c r="K691" s="12" t="s">
        <v>280</v>
      </c>
      <c r="L691" s="26"/>
      <c r="M691" s="13"/>
    </row>
    <row r="692" spans="2:13" ht="16.5" customHeight="1">
      <c r="B692" s="100">
        <v>45013</v>
      </c>
      <c r="C692" s="101" t="s">
        <v>29</v>
      </c>
      <c r="D692" s="101">
        <v>531</v>
      </c>
      <c r="E692" s="101">
        <v>375</v>
      </c>
      <c r="F692" s="101">
        <f t="shared" si="24"/>
        <v>156</v>
      </c>
      <c r="G692" s="101">
        <v>1076</v>
      </c>
      <c r="H692" s="102">
        <v>864</v>
      </c>
      <c r="I692" s="103">
        <f t="shared" si="25"/>
        <v>212</v>
      </c>
      <c r="J692" s="106">
        <f>SUM($D$8,$D$12:$D692)/(_xlfn.DAYS(B692,"10-Jun-2020")+1)</f>
        <v>187.64481409001957</v>
      </c>
      <c r="K692" s="12" t="s">
        <v>281</v>
      </c>
      <c r="L692" s="26"/>
      <c r="M692" s="13"/>
    </row>
    <row r="693" spans="2:13" ht="33" customHeight="1">
      <c r="B693" s="100">
        <v>45014</v>
      </c>
      <c r="C693" s="101" t="s">
        <v>15</v>
      </c>
      <c r="D693" s="101">
        <v>419</v>
      </c>
      <c r="E693" s="101">
        <v>274</v>
      </c>
      <c r="F693" s="101">
        <f t="shared" si="24"/>
        <v>145</v>
      </c>
      <c r="G693" s="101">
        <v>1023</v>
      </c>
      <c r="H693" s="102">
        <v>846</v>
      </c>
      <c r="I693" s="103">
        <f t="shared" si="25"/>
        <v>177</v>
      </c>
      <c r="J693" s="106">
        <f>SUM($D$8,$D$12:$D693)/(_xlfn.DAYS(B693,"10-Jun-2020")+1)</f>
        <v>187.87096774193549</v>
      </c>
      <c r="K693" s="12" t="s">
        <v>282</v>
      </c>
      <c r="L693" s="26"/>
      <c r="M693" s="13"/>
    </row>
    <row r="694" spans="2:13" ht="33" customHeight="1">
      <c r="B694" s="100">
        <v>45015</v>
      </c>
      <c r="C694" s="101" t="s">
        <v>16</v>
      </c>
      <c r="D694" s="101">
        <v>524</v>
      </c>
      <c r="E694" s="101">
        <v>347</v>
      </c>
      <c r="F694" s="101">
        <f t="shared" si="24"/>
        <v>177</v>
      </c>
      <c r="G694" s="101">
        <v>970</v>
      </c>
      <c r="H694" s="102">
        <v>761</v>
      </c>
      <c r="I694" s="103">
        <f t="shared" si="25"/>
        <v>209</v>
      </c>
      <c r="J694" s="106">
        <f>SUM($D$8,$D$12:$D694)/(_xlfn.DAYS(B694,"10-Jun-2020")+1)</f>
        <v>188.19921875</v>
      </c>
      <c r="K694" s="12" t="s">
        <v>283</v>
      </c>
      <c r="L694" s="26"/>
      <c r="M694" s="13"/>
    </row>
    <row r="695" spans="2:13" ht="16.5" customHeight="1">
      <c r="B695" s="100">
        <v>45016</v>
      </c>
      <c r="C695" s="101" t="s">
        <v>26</v>
      </c>
      <c r="D695" s="101">
        <v>298</v>
      </c>
      <c r="E695" s="101">
        <v>214</v>
      </c>
      <c r="F695" s="101">
        <f t="shared" si="24"/>
        <v>84</v>
      </c>
      <c r="G695" s="101">
        <v>567</v>
      </c>
      <c r="H695" s="102">
        <v>445</v>
      </c>
      <c r="I695" s="103">
        <f t="shared" si="25"/>
        <v>122</v>
      </c>
      <c r="J695" s="106">
        <f>SUM($D$8,$D$12:$D695)/(_xlfn.DAYS(B695,"10-Jun-2020")+1)</f>
        <v>188.30634146341464</v>
      </c>
      <c r="K695" s="12" t="s">
        <v>61</v>
      </c>
      <c r="L695" s="26"/>
      <c r="M695" s="13"/>
    </row>
    <row r="696" spans="2:13" ht="16.5" customHeight="1">
      <c r="B696" s="100">
        <v>45017</v>
      </c>
      <c r="C696" s="101" t="s">
        <v>18</v>
      </c>
      <c r="D696" s="101">
        <v>117</v>
      </c>
      <c r="E696" s="101">
        <v>73</v>
      </c>
      <c r="F696" s="101">
        <f t="shared" si="24"/>
        <v>44</v>
      </c>
      <c r="G696" s="101">
        <v>180</v>
      </c>
      <c r="H696" s="102">
        <v>108</v>
      </c>
      <c r="I696" s="103">
        <f t="shared" si="25"/>
        <v>72</v>
      </c>
      <c r="J696" s="106">
        <f>SUM($D$8,$D$12:$D696)/(_xlfn.DAYS(B696,"10-Jun-2020")+1)</f>
        <v>188.23684210526315</v>
      </c>
      <c r="K696" s="12" t="s">
        <v>61</v>
      </c>
      <c r="L696" s="26"/>
      <c r="M696" s="13"/>
    </row>
    <row r="697" spans="2:13" ht="16.5" customHeight="1">
      <c r="B697" s="100">
        <v>45018</v>
      </c>
      <c r="C697" s="101" t="s">
        <v>19</v>
      </c>
      <c r="D697" s="101">
        <v>85</v>
      </c>
      <c r="E697" s="101">
        <v>33</v>
      </c>
      <c r="F697" s="101">
        <f t="shared" si="24"/>
        <v>52</v>
      </c>
      <c r="G697" s="101">
        <v>108</v>
      </c>
      <c r="H697" s="102">
        <v>44</v>
      </c>
      <c r="I697" s="103">
        <f t="shared" si="25"/>
        <v>64</v>
      </c>
      <c r="J697" s="106">
        <f>SUM($D$8,$D$12:$D697)/(_xlfn.DAYS(B697,"10-Jun-2020")+1)</f>
        <v>188.1363193768257</v>
      </c>
      <c r="K697" s="12" t="s">
        <v>61</v>
      </c>
      <c r="L697" s="26"/>
      <c r="M697" s="13"/>
    </row>
    <row r="698" spans="2:13" ht="33" customHeight="1">
      <c r="B698" s="100">
        <v>45019</v>
      </c>
      <c r="C698" s="101" t="s">
        <v>28</v>
      </c>
      <c r="D698" s="101">
        <v>269</v>
      </c>
      <c r="E698" s="101">
        <v>220</v>
      </c>
      <c r="F698" s="101">
        <f t="shared" si="24"/>
        <v>49</v>
      </c>
      <c r="G698" s="101">
        <v>541</v>
      </c>
      <c r="H698" s="102">
        <v>475</v>
      </c>
      <c r="I698" s="103">
        <f t="shared" si="25"/>
        <v>66</v>
      </c>
      <c r="J698" s="106">
        <f>SUM($D$8,$D$12:$D698)/(_xlfn.DAYS(B698,"10-Jun-2020")+1)</f>
        <v>188.21498054474708</v>
      </c>
      <c r="K698" s="12" t="s">
        <v>287</v>
      </c>
      <c r="L698" s="26"/>
      <c r="M698" s="13"/>
    </row>
    <row r="699" spans="2:13" ht="16.5" customHeight="1">
      <c r="B699" s="100">
        <v>45020</v>
      </c>
      <c r="C699" s="101" t="s">
        <v>29</v>
      </c>
      <c r="D699" s="101">
        <v>459</v>
      </c>
      <c r="E699" s="101">
        <v>281</v>
      </c>
      <c r="F699" s="101">
        <f t="shared" si="24"/>
        <v>178</v>
      </c>
      <c r="G699" s="101">
        <v>678</v>
      </c>
      <c r="H699" s="102">
        <v>466</v>
      </c>
      <c r="I699" s="103">
        <f t="shared" si="25"/>
        <v>212</v>
      </c>
      <c r="J699" s="106">
        <f>SUM($D$8,$D$12:$D699)/(_xlfn.DAYS(B699,"10-Jun-2020")+1)</f>
        <v>188.47813411078718</v>
      </c>
      <c r="K699" s="12" t="s">
        <v>61</v>
      </c>
      <c r="L699" s="26"/>
      <c r="M699" s="13"/>
    </row>
    <row r="700" spans="2:13" ht="16.5" customHeight="1">
      <c r="B700" s="100">
        <v>45021</v>
      </c>
      <c r="C700" s="101" t="s">
        <v>15</v>
      </c>
      <c r="D700" s="101">
        <v>369</v>
      </c>
      <c r="E700" s="101">
        <v>280</v>
      </c>
      <c r="F700" s="101">
        <f t="shared" si="24"/>
        <v>89</v>
      </c>
      <c r="G700" s="101">
        <v>661</v>
      </c>
      <c r="H700" s="102">
        <v>551</v>
      </c>
      <c r="I700" s="103">
        <f t="shared" si="25"/>
        <v>110</v>
      </c>
      <c r="J700" s="106">
        <f>SUM($D$8,$D$12:$D700)/(_xlfn.DAYS(B700,"10-Jun-2020")+1)</f>
        <v>188.65339805825244</v>
      </c>
      <c r="K700" s="12" t="s">
        <v>61</v>
      </c>
      <c r="L700" s="26"/>
      <c r="M700" s="13"/>
    </row>
    <row r="701" spans="2:13" ht="16.5" customHeight="1">
      <c r="B701" s="100">
        <v>45022</v>
      </c>
      <c r="C701" s="101" t="s">
        <v>16</v>
      </c>
      <c r="D701" s="101">
        <v>362</v>
      </c>
      <c r="E701" s="101">
        <v>251</v>
      </c>
      <c r="F701" s="101">
        <f t="shared" si="24"/>
        <v>111</v>
      </c>
      <c r="G701" s="101">
        <v>563</v>
      </c>
      <c r="H701" s="102">
        <v>430</v>
      </c>
      <c r="I701" s="103">
        <f t="shared" si="25"/>
        <v>133</v>
      </c>
      <c r="J701" s="106">
        <f>SUM($D$8,$D$12:$D701)/(_xlfn.DAYS(B701,"10-Jun-2020")+1)</f>
        <v>188.82153249272551</v>
      </c>
      <c r="K701" s="12" t="s">
        <v>59</v>
      </c>
      <c r="L701" s="26"/>
      <c r="M701" s="13"/>
    </row>
    <row r="702" spans="2:13" ht="16.5" customHeight="1">
      <c r="B702" s="100">
        <v>45023</v>
      </c>
      <c r="C702" s="101" t="s">
        <v>26</v>
      </c>
      <c r="D702" s="101">
        <v>270</v>
      </c>
      <c r="E702" s="101">
        <v>187</v>
      </c>
      <c r="F702" s="101">
        <f t="shared" si="24"/>
        <v>83</v>
      </c>
      <c r="G702" s="101">
        <v>521</v>
      </c>
      <c r="H702" s="102">
        <v>414</v>
      </c>
      <c r="I702" s="103">
        <f t="shared" si="25"/>
        <v>107</v>
      </c>
      <c r="J702" s="106">
        <f>SUM($D$8,$D$12:$D702)/(_xlfn.DAYS(B702,"10-Jun-2020")+1)</f>
        <v>188.90019379844961</v>
      </c>
      <c r="K702" s="12" t="s">
        <v>289</v>
      </c>
      <c r="L702" s="26"/>
      <c r="M702" s="13"/>
    </row>
    <row r="703" spans="2:13" ht="16.5" customHeight="1">
      <c r="B703" s="100">
        <v>45024</v>
      </c>
      <c r="C703" s="101" t="s">
        <v>18</v>
      </c>
      <c r="D703" s="101">
        <v>549</v>
      </c>
      <c r="E703" s="101">
        <v>444</v>
      </c>
      <c r="F703" s="101">
        <f t="shared" si="24"/>
        <v>105</v>
      </c>
      <c r="G703" s="101">
        <v>669</v>
      </c>
      <c r="H703" s="102">
        <v>525</v>
      </c>
      <c r="I703" s="103">
        <f t="shared" si="25"/>
        <v>144</v>
      </c>
      <c r="J703" s="106">
        <f>SUM($D$8,$D$12:$D703)/(_xlfn.DAYS(B703,"10-Jun-2020")+1)</f>
        <v>189.24878993223621</v>
      </c>
      <c r="K703" s="12" t="s">
        <v>59</v>
      </c>
      <c r="L703" s="26"/>
      <c r="M703" s="13"/>
    </row>
    <row r="704" spans="2:13" ht="16.5" customHeight="1">
      <c r="B704" s="100">
        <v>45025</v>
      </c>
      <c r="C704" s="101" t="s">
        <v>19</v>
      </c>
      <c r="D704" s="101">
        <v>539</v>
      </c>
      <c r="E704" s="101">
        <v>459</v>
      </c>
      <c r="F704" s="101">
        <f t="shared" si="24"/>
        <v>80</v>
      </c>
      <c r="G704" s="101">
        <v>662</v>
      </c>
      <c r="H704" s="102">
        <v>541</v>
      </c>
      <c r="I704" s="103">
        <f t="shared" si="25"/>
        <v>121</v>
      </c>
      <c r="J704" s="106">
        <f>SUM($D$8,$D$12:$D704)/(_xlfn.DAYS(B704,"10-Jun-2020")+1)</f>
        <v>189.58704061895551</v>
      </c>
      <c r="K704" s="12" t="s">
        <v>59</v>
      </c>
      <c r="L704" s="26"/>
      <c r="M704" s="13"/>
    </row>
    <row r="705" spans="2:13" ht="16.5" customHeight="1">
      <c r="B705" s="100">
        <v>45026</v>
      </c>
      <c r="C705" s="101" t="s">
        <v>28</v>
      </c>
      <c r="D705" s="101">
        <v>802</v>
      </c>
      <c r="E705" s="101">
        <v>248</v>
      </c>
      <c r="F705" s="101">
        <f t="shared" si="24"/>
        <v>554</v>
      </c>
      <c r="G705" s="101">
        <v>1211</v>
      </c>
      <c r="H705" s="102">
        <v>535</v>
      </c>
      <c r="I705" s="103">
        <f t="shared" si="25"/>
        <v>676</v>
      </c>
      <c r="J705" s="106">
        <f>SUM($D$8,$D$12:$D705)/(_xlfn.DAYS(B705,"10-Jun-2020")+1)</f>
        <v>190.17874396135267</v>
      </c>
      <c r="K705" s="12" t="s">
        <v>59</v>
      </c>
      <c r="L705" s="26"/>
      <c r="M705" s="13"/>
    </row>
    <row r="706" spans="2:13" ht="16.5" customHeight="1">
      <c r="B706" s="100">
        <v>45027</v>
      </c>
      <c r="C706" s="101" t="s">
        <v>29</v>
      </c>
      <c r="D706" s="101">
        <v>428</v>
      </c>
      <c r="E706" s="101">
        <v>289</v>
      </c>
      <c r="F706" s="101">
        <f t="shared" si="24"/>
        <v>139</v>
      </c>
      <c r="G706" s="101">
        <v>754</v>
      </c>
      <c r="H706" s="102">
        <v>590</v>
      </c>
      <c r="I706" s="103">
        <f t="shared" si="25"/>
        <v>164</v>
      </c>
      <c r="J706" s="106">
        <f>SUM($D$8,$D$12:$D706)/(_xlfn.DAYS(B706,"10-Jun-2020")+1)</f>
        <v>190.40830115830116</v>
      </c>
      <c r="K706" s="12" t="s">
        <v>59</v>
      </c>
      <c r="L706" s="26"/>
      <c r="M706" s="13"/>
    </row>
    <row r="707" spans="2:13" ht="16.5" customHeight="1">
      <c r="B707" s="100">
        <v>45028</v>
      </c>
      <c r="C707" s="101" t="s">
        <v>15</v>
      </c>
      <c r="D707" s="101">
        <v>422</v>
      </c>
      <c r="E707" s="101">
        <v>299</v>
      </c>
      <c r="F707" s="101">
        <f t="shared" si="24"/>
        <v>123</v>
      </c>
      <c r="G707" s="101">
        <v>720</v>
      </c>
      <c r="H707" s="102">
        <v>579</v>
      </c>
      <c r="I707" s="103">
        <f t="shared" si="25"/>
        <v>141</v>
      </c>
      <c r="J707" s="106">
        <f>SUM($D$8,$D$12:$D707)/(_xlfn.DAYS(B707,"10-Jun-2020")+1)</f>
        <v>190.63162970106075</v>
      </c>
      <c r="K707" s="12" t="s">
        <v>290</v>
      </c>
      <c r="L707" s="26"/>
      <c r="M707" s="13"/>
    </row>
    <row r="708" spans="2:13" ht="33" customHeight="1">
      <c r="B708" s="100">
        <v>45029</v>
      </c>
      <c r="C708" s="101" t="s">
        <v>16</v>
      </c>
      <c r="D708" s="101">
        <v>387</v>
      </c>
      <c r="E708" s="101">
        <v>280</v>
      </c>
      <c r="F708" s="101">
        <f t="shared" si="24"/>
        <v>107</v>
      </c>
      <c r="G708" s="101">
        <v>727</v>
      </c>
      <c r="H708" s="102">
        <v>605</v>
      </c>
      <c r="I708" s="103">
        <f t="shared" si="25"/>
        <v>122</v>
      </c>
      <c r="J708" s="106">
        <f>SUM($D$8,$D$12:$D708)/(_xlfn.DAYS(B708,"10-Jun-2020")+1)</f>
        <v>190.82080924855492</v>
      </c>
      <c r="K708" s="12" t="s">
        <v>293</v>
      </c>
      <c r="L708" s="26"/>
      <c r="M708" s="13"/>
    </row>
    <row r="709" spans="2:13" ht="16.5" customHeight="1">
      <c r="B709" s="100">
        <v>45030</v>
      </c>
      <c r="C709" s="101" t="s">
        <v>26</v>
      </c>
      <c r="D709" s="101">
        <v>397</v>
      </c>
      <c r="E709" s="101">
        <v>277</v>
      </c>
      <c r="F709" s="101">
        <f t="shared" si="24"/>
        <v>120</v>
      </c>
      <c r="G709" s="101">
        <v>759</v>
      </c>
      <c r="H709" s="102">
        <v>612</v>
      </c>
      <c r="I709" s="103">
        <f t="shared" si="25"/>
        <v>147</v>
      </c>
      <c r="J709" s="106">
        <f>SUM($D$8,$D$12:$D709)/(_xlfn.DAYS(B709,"10-Jun-2020")+1)</f>
        <v>191.01924927815207</v>
      </c>
      <c r="K709" s="12" t="s">
        <v>185</v>
      </c>
      <c r="L709" s="26"/>
      <c r="M709" s="13"/>
    </row>
    <row r="710" spans="2:13" ht="16.5" customHeight="1">
      <c r="B710" s="100">
        <v>45031</v>
      </c>
      <c r="C710" s="101" t="s">
        <v>18</v>
      </c>
      <c r="D710" s="101">
        <v>148</v>
      </c>
      <c r="E710" s="101">
        <v>67</v>
      </c>
      <c r="F710" s="101">
        <f t="shared" si="24"/>
        <v>81</v>
      </c>
      <c r="G710" s="101">
        <v>192</v>
      </c>
      <c r="H710" s="102">
        <v>98</v>
      </c>
      <c r="I710" s="103">
        <f t="shared" si="25"/>
        <v>94</v>
      </c>
      <c r="J710" s="106">
        <f>SUM($D$8,$D$12:$D710)/(_xlfn.DAYS(B710,"10-Jun-2020")+1)</f>
        <v>190.97788461538462</v>
      </c>
      <c r="K710" s="12" t="s">
        <v>61</v>
      </c>
      <c r="L710" s="26"/>
      <c r="M710" s="13"/>
    </row>
    <row r="711" spans="2:13" ht="16.5" customHeight="1">
      <c r="B711" s="100">
        <v>45032</v>
      </c>
      <c r="C711" s="101" t="s">
        <v>19</v>
      </c>
      <c r="D711" s="101">
        <v>129</v>
      </c>
      <c r="E711" s="101">
        <v>62</v>
      </c>
      <c r="F711" s="101">
        <f t="shared" si="24"/>
        <v>67</v>
      </c>
      <c r="G711" s="101">
        <v>218</v>
      </c>
      <c r="H711" s="102">
        <v>132</v>
      </c>
      <c r="I711" s="103">
        <f t="shared" si="25"/>
        <v>86</v>
      </c>
      <c r="J711" s="106">
        <f>SUM($D$8,$D$12:$D711)/(_xlfn.DAYS(B711,"10-Jun-2020")+1)</f>
        <v>190.91834774255523</v>
      </c>
      <c r="K711" s="12" t="s">
        <v>61</v>
      </c>
      <c r="L711" s="26"/>
      <c r="M711" s="13"/>
    </row>
    <row r="712" spans="2:13" ht="16.5" customHeight="1">
      <c r="B712" s="100">
        <v>45033</v>
      </c>
      <c r="C712" s="101" t="s">
        <v>28</v>
      </c>
      <c r="D712" s="101">
        <v>348</v>
      </c>
      <c r="E712" s="101">
        <v>241</v>
      </c>
      <c r="F712" s="101">
        <f t="shared" si="24"/>
        <v>107</v>
      </c>
      <c r="G712" s="101">
        <v>629</v>
      </c>
      <c r="H712" s="102">
        <v>488</v>
      </c>
      <c r="I712" s="103">
        <f t="shared" si="25"/>
        <v>141</v>
      </c>
      <c r="J712" s="106">
        <f>SUM($D$8,$D$12:$D712)/(_xlfn.DAYS(B712,"10-Jun-2020")+1)</f>
        <v>191.06909788867563</v>
      </c>
      <c r="K712" s="12" t="s">
        <v>59</v>
      </c>
      <c r="L712" s="26"/>
      <c r="M712" s="13"/>
    </row>
    <row r="713" spans="2:13" ht="16.5" customHeight="1">
      <c r="B713" s="100">
        <v>45034</v>
      </c>
      <c r="C713" s="101" t="s">
        <v>29</v>
      </c>
      <c r="D713" s="101">
        <v>355</v>
      </c>
      <c r="E713" s="101">
        <v>275</v>
      </c>
      <c r="F713" s="101">
        <f t="shared" si="24"/>
        <v>80</v>
      </c>
      <c r="G713" s="101">
        <v>694</v>
      </c>
      <c r="H713" s="102">
        <v>570</v>
      </c>
      <c r="I713" s="103">
        <f t="shared" si="25"/>
        <v>124</v>
      </c>
      <c r="J713" s="106">
        <f>SUM($D$8,$D$12:$D713)/(_xlfn.DAYS(B713,"10-Jun-2020")+1)</f>
        <v>191.22627037392138</v>
      </c>
      <c r="K713" s="12" t="s">
        <v>59</v>
      </c>
      <c r="L713" s="26"/>
      <c r="M713" s="13"/>
    </row>
    <row r="714" spans="2:13" ht="33" customHeight="1">
      <c r="B714" s="100">
        <v>45035</v>
      </c>
      <c r="C714" s="101" t="s">
        <v>15</v>
      </c>
      <c r="D714" s="101">
        <v>336</v>
      </c>
      <c r="E714" s="101">
        <v>251</v>
      </c>
      <c r="F714" s="101">
        <f t="shared" si="24"/>
        <v>85</v>
      </c>
      <c r="G714" s="101">
        <v>780</v>
      </c>
      <c r="H714" s="102">
        <v>653</v>
      </c>
      <c r="I714" s="103">
        <f t="shared" si="25"/>
        <v>127</v>
      </c>
      <c r="J714" s="106">
        <f>SUM($D$8,$D$12:$D714)/(_xlfn.DAYS(B714,"10-Jun-2020")+1)</f>
        <v>191.36494252873564</v>
      </c>
      <c r="K714" s="12" t="s">
        <v>296</v>
      </c>
      <c r="L714" s="26"/>
      <c r="M714" s="13"/>
    </row>
    <row r="715" spans="2:13" ht="16.5" customHeight="1">
      <c r="B715" s="100">
        <v>45036</v>
      </c>
      <c r="C715" s="101" t="s">
        <v>16</v>
      </c>
      <c r="D715" s="101">
        <v>446</v>
      </c>
      <c r="E715" s="101">
        <v>319</v>
      </c>
      <c r="F715" s="101">
        <f t="shared" si="24"/>
        <v>127</v>
      </c>
      <c r="G715" s="101">
        <v>932</v>
      </c>
      <c r="H715" s="102">
        <v>768</v>
      </c>
      <c r="I715" s="103">
        <f t="shared" si="25"/>
        <v>164</v>
      </c>
      <c r="J715" s="106">
        <f>SUM($D$8,$D$12:$D715)/(_xlfn.DAYS(B715,"10-Jun-2020")+1)</f>
        <v>191.60861244019139</v>
      </c>
      <c r="K715" s="12" t="s">
        <v>297</v>
      </c>
      <c r="L715" s="26"/>
      <c r="M715" s="13"/>
    </row>
    <row r="716" spans="2:13" ht="16.5" customHeight="1">
      <c r="B716" s="100">
        <v>45037</v>
      </c>
      <c r="C716" s="101" t="s">
        <v>26</v>
      </c>
      <c r="D716" s="101">
        <v>347</v>
      </c>
      <c r="E716" s="101">
        <v>252</v>
      </c>
      <c r="F716" s="101">
        <f t="shared" si="24"/>
        <v>95</v>
      </c>
      <c r="G716" s="101">
        <v>560</v>
      </c>
      <c r="H716" s="102">
        <v>456</v>
      </c>
      <c r="I716" s="103">
        <f t="shared" si="25"/>
        <v>104</v>
      </c>
      <c r="J716" s="106">
        <f>SUM($D$8,$D$12:$D716)/(_xlfn.DAYS(B716,"10-Jun-2020")+1)</f>
        <v>191.75717017208413</v>
      </c>
      <c r="K716" s="12" t="s">
        <v>59</v>
      </c>
      <c r="L716" s="26"/>
      <c r="M716" s="13"/>
    </row>
    <row r="717" spans="2:13" ht="16.5" customHeight="1">
      <c r="B717" s="100">
        <v>45038</v>
      </c>
      <c r="C717" s="101" t="s">
        <v>18</v>
      </c>
      <c r="D717" s="101">
        <v>123</v>
      </c>
      <c r="E717" s="101">
        <v>69</v>
      </c>
      <c r="F717" s="101">
        <f t="shared" si="24"/>
        <v>54</v>
      </c>
      <c r="G717" s="101">
        <v>168</v>
      </c>
      <c r="H717" s="102">
        <v>101</v>
      </c>
      <c r="I717" s="103">
        <f t="shared" si="25"/>
        <v>67</v>
      </c>
      <c r="J717" s="106">
        <f>SUM($D$8,$D$12:$D717)/(_xlfn.DAYS(B717,"10-Jun-2020")+1)</f>
        <v>191.69149952244507</v>
      </c>
      <c r="K717" s="12" t="s">
        <v>61</v>
      </c>
      <c r="L717" s="26"/>
      <c r="M717" s="13"/>
    </row>
    <row r="718" spans="2:13" ht="16.5" customHeight="1">
      <c r="B718" s="100">
        <v>45039</v>
      </c>
      <c r="C718" s="101" t="s">
        <v>19</v>
      </c>
      <c r="D718" s="101">
        <v>94</v>
      </c>
      <c r="E718" s="101">
        <v>49</v>
      </c>
      <c r="F718" s="101">
        <f t="shared" si="24"/>
        <v>45</v>
      </c>
      <c r="G718" s="101">
        <v>147</v>
      </c>
      <c r="H718" s="102">
        <v>96</v>
      </c>
      <c r="I718" s="103">
        <f t="shared" si="25"/>
        <v>51</v>
      </c>
      <c r="J718" s="106">
        <f>SUM($D$8,$D$12:$D718)/(_xlfn.DAYS(B718,"10-Jun-2020")+1)</f>
        <v>191.59828244274809</v>
      </c>
      <c r="K718" s="12" t="s">
        <v>61</v>
      </c>
      <c r="L718" s="26"/>
      <c r="M718" s="13"/>
    </row>
    <row r="719" spans="2:13" ht="16.5" customHeight="1">
      <c r="B719" s="100">
        <v>45040</v>
      </c>
      <c r="C719" s="101" t="s">
        <v>28</v>
      </c>
      <c r="D719" s="101">
        <v>383</v>
      </c>
      <c r="E719" s="101">
        <v>281</v>
      </c>
      <c r="F719" s="101">
        <f t="shared" si="24"/>
        <v>102</v>
      </c>
      <c r="G719" s="101">
        <v>711</v>
      </c>
      <c r="H719" s="102">
        <v>587</v>
      </c>
      <c r="I719" s="103">
        <f t="shared" si="25"/>
        <v>124</v>
      </c>
      <c r="J719" s="106">
        <f>SUM($D$8,$D$12:$D719)/(_xlfn.DAYS(B719,"10-Jun-2020")+1)</f>
        <v>191.7807435653003</v>
      </c>
      <c r="K719" s="12" t="s">
        <v>299</v>
      </c>
      <c r="L719" s="26"/>
      <c r="M719" s="13"/>
    </row>
    <row r="720" spans="2:13" ht="16.5" customHeight="1">
      <c r="B720" s="100">
        <v>45041</v>
      </c>
      <c r="C720" s="101" t="s">
        <v>29</v>
      </c>
      <c r="D720" s="101">
        <v>399</v>
      </c>
      <c r="E720" s="101">
        <v>297</v>
      </c>
      <c r="F720" s="101">
        <f t="shared" si="24"/>
        <v>102</v>
      </c>
      <c r="G720" s="101">
        <v>814</v>
      </c>
      <c r="H720" s="102">
        <v>690</v>
      </c>
      <c r="I720" s="103">
        <f t="shared" si="25"/>
        <v>124</v>
      </c>
      <c r="J720" s="106">
        <f>SUM($D$8,$D$12:$D720)/(_xlfn.DAYS(B720,"10-Jun-2020")+1)</f>
        <v>191.97809523809525</v>
      </c>
      <c r="K720" s="12" t="s">
        <v>61</v>
      </c>
      <c r="L720" s="26"/>
      <c r="M720" s="13"/>
    </row>
    <row r="721" spans="2:13" ht="33" customHeight="1">
      <c r="B721" s="100">
        <v>45042</v>
      </c>
      <c r="C721" s="101" t="s">
        <v>15</v>
      </c>
      <c r="D721" s="101">
        <v>391</v>
      </c>
      <c r="E721" s="101">
        <v>305</v>
      </c>
      <c r="F721" s="101">
        <f t="shared" si="24"/>
        <v>86</v>
      </c>
      <c r="G721" s="101">
        <v>738</v>
      </c>
      <c r="H721" s="102">
        <v>625</v>
      </c>
      <c r="I721" s="103">
        <f t="shared" si="25"/>
        <v>113</v>
      </c>
      <c r="J721" s="106">
        <f>SUM($D$8,$D$12:$D721)/(_xlfn.DAYS(B721,"10-Jun-2020")+1)</f>
        <v>192.1674595623216</v>
      </c>
      <c r="K721" s="12" t="s">
        <v>301</v>
      </c>
      <c r="L721" s="26"/>
      <c r="M721" s="13"/>
    </row>
    <row r="722" spans="2:13" ht="16.5" customHeight="1">
      <c r="B722" s="100">
        <v>45043</v>
      </c>
      <c r="C722" s="101" t="s">
        <v>16</v>
      </c>
      <c r="D722" s="104">
        <v>407</v>
      </c>
      <c r="E722" s="104">
        <v>299</v>
      </c>
      <c r="F722" s="104">
        <f t="shared" si="24"/>
        <v>108</v>
      </c>
      <c r="G722" s="104">
        <v>680</v>
      </c>
      <c r="H722" s="104">
        <v>554</v>
      </c>
      <c r="I722" s="105">
        <f t="shared" si="25"/>
        <v>126</v>
      </c>
      <c r="J722" s="106">
        <f>SUM($D$8,$D$12:$D722)/(_xlfn.DAYS(B722,"10-Jun-2020")+1)</f>
        <v>192.37167300380227</v>
      </c>
      <c r="K722" s="12" t="s">
        <v>61</v>
      </c>
      <c r="L722" s="26"/>
      <c r="M722" s="13"/>
    </row>
    <row r="723" spans="2:13" ht="16.5" customHeight="1">
      <c r="B723" s="100">
        <v>45044</v>
      </c>
      <c r="C723" s="101" t="s">
        <v>26</v>
      </c>
      <c r="D723" s="104">
        <v>404</v>
      </c>
      <c r="E723" s="104">
        <v>244</v>
      </c>
      <c r="F723" s="104">
        <f t="shared" si="24"/>
        <v>160</v>
      </c>
      <c r="G723" s="104">
        <v>788</v>
      </c>
      <c r="H723" s="104">
        <v>612</v>
      </c>
      <c r="I723" s="105">
        <f t="shared" si="25"/>
        <v>176</v>
      </c>
      <c r="J723" s="106">
        <f>SUM($D$8,$D$12:$D723)/(_xlfn.DAYS(B723,"10-Jun-2020")+1)</f>
        <v>192.57264957264957</v>
      </c>
      <c r="K723" s="12" t="s">
        <v>303</v>
      </c>
      <c r="L723" s="26"/>
      <c r="M723" s="13"/>
    </row>
    <row r="724" spans="2:13" ht="16.5" customHeight="1">
      <c r="B724" s="100">
        <v>45045</v>
      </c>
      <c r="C724" s="101" t="s">
        <v>18</v>
      </c>
      <c r="D724" s="104">
        <v>1031</v>
      </c>
      <c r="E724" s="104">
        <v>77</v>
      </c>
      <c r="F724" s="104">
        <f t="shared" si="24"/>
        <v>954</v>
      </c>
      <c r="G724" s="104">
        <v>1195</v>
      </c>
      <c r="H724" s="104">
        <v>554</v>
      </c>
      <c r="I724" s="105">
        <f t="shared" si="25"/>
        <v>641</v>
      </c>
      <c r="J724" s="106">
        <f>SUM($D$8,$D$12:$D724)/(_xlfn.DAYS(B724,"10-Jun-2020")+1)</f>
        <v>193.36812144212524</v>
      </c>
      <c r="K724" s="12" t="s">
        <v>59</v>
      </c>
      <c r="L724" s="26"/>
      <c r="M724" s="13"/>
    </row>
    <row r="725" spans="2:13" ht="16.5" customHeight="1">
      <c r="B725" s="100">
        <v>45046</v>
      </c>
      <c r="C725" s="101" t="s">
        <v>19</v>
      </c>
      <c r="D725" s="104">
        <v>685</v>
      </c>
      <c r="E725" s="104">
        <v>55</v>
      </c>
      <c r="F725" s="104">
        <f t="shared" si="24"/>
        <v>630</v>
      </c>
      <c r="G725" s="104">
        <v>941</v>
      </c>
      <c r="H725" s="104">
        <v>118</v>
      </c>
      <c r="I725" s="105">
        <f t="shared" si="25"/>
        <v>823</v>
      </c>
      <c r="J725" s="106">
        <f>SUM($D$8,$D$12:$D725)/(_xlfn.DAYS(B725,"10-Jun-2020")+1)</f>
        <v>193.83412322274881</v>
      </c>
      <c r="K725" s="12" t="s">
        <v>59</v>
      </c>
      <c r="L725" s="26"/>
      <c r="M725" s="13"/>
    </row>
    <row r="726" spans="2:13" ht="33" customHeight="1">
      <c r="B726" s="100">
        <v>45047</v>
      </c>
      <c r="C726" s="101" t="s">
        <v>28</v>
      </c>
      <c r="D726" s="104">
        <v>1100</v>
      </c>
      <c r="E726" s="104">
        <v>115</v>
      </c>
      <c r="F726" s="104">
        <f t="shared" si="24"/>
        <v>985</v>
      </c>
      <c r="G726" s="104">
        <v>1354</v>
      </c>
      <c r="H726" s="104">
        <v>211</v>
      </c>
      <c r="I726" s="105">
        <f t="shared" si="25"/>
        <v>1143</v>
      </c>
      <c r="J726" s="106">
        <f>SUM($D$8,$D$12:$D726)/(_xlfn.DAYS(B726,"10-Jun-2020")+1)</f>
        <v>194.69223484848484</v>
      </c>
      <c r="K726" s="12" t="s">
        <v>304</v>
      </c>
      <c r="L726" s="26"/>
      <c r="M726" s="13"/>
    </row>
    <row r="727" spans="2:13" ht="16.5" customHeight="1">
      <c r="B727" s="100">
        <v>45048</v>
      </c>
      <c r="C727" s="101" t="s">
        <v>29</v>
      </c>
      <c r="D727" s="104">
        <v>1721</v>
      </c>
      <c r="E727" s="104">
        <v>308</v>
      </c>
      <c r="F727" s="104">
        <f t="shared" si="24"/>
        <v>1413</v>
      </c>
      <c r="G727" s="104">
        <v>2334</v>
      </c>
      <c r="H727" s="104">
        <v>569</v>
      </c>
      <c r="I727" s="105">
        <f t="shared" si="25"/>
        <v>1765</v>
      </c>
      <c r="J727" s="106">
        <f>SUM($D$8,$D$12:$D727)/(_xlfn.DAYS(B727,"10-Jun-2020")+1)</f>
        <v>196.13623462630085</v>
      </c>
      <c r="K727" s="12" t="s">
        <v>61</v>
      </c>
      <c r="L727" s="26"/>
      <c r="M727" s="13"/>
    </row>
    <row r="728" spans="2:13" ht="66" customHeight="1">
      <c r="B728" s="100">
        <v>45049</v>
      </c>
      <c r="C728" s="101" t="s">
        <v>15</v>
      </c>
      <c r="D728" s="104">
        <v>1866</v>
      </c>
      <c r="E728" s="104">
        <v>343</v>
      </c>
      <c r="F728" s="104">
        <f t="shared" si="24"/>
        <v>1523</v>
      </c>
      <c r="G728" s="104">
        <v>2547</v>
      </c>
      <c r="H728" s="104">
        <v>623</v>
      </c>
      <c r="I728" s="105">
        <f t="shared" si="25"/>
        <v>1924</v>
      </c>
      <c r="J728" s="106">
        <f>SUM($D$8,$D$12:$D728)/(_xlfn.DAYS(B728,"10-Jun-2020")+1)</f>
        <v>197.71455576559546</v>
      </c>
      <c r="K728" s="12" t="s">
        <v>307</v>
      </c>
      <c r="L728" s="26"/>
      <c r="M728" s="13"/>
    </row>
    <row r="729" spans="2:13" ht="33" customHeight="1">
      <c r="B729" s="100">
        <v>45050</v>
      </c>
      <c r="C729" s="101" t="s">
        <v>16</v>
      </c>
      <c r="D729" s="104">
        <v>1953</v>
      </c>
      <c r="E729" s="104">
        <v>350</v>
      </c>
      <c r="F729" s="104">
        <f t="shared" si="24"/>
        <v>1603</v>
      </c>
      <c r="G729" s="104">
        <v>2605</v>
      </c>
      <c r="H729" s="104">
        <v>691</v>
      </c>
      <c r="I729" s="105">
        <f t="shared" si="25"/>
        <v>1914</v>
      </c>
      <c r="J729" s="106">
        <f>SUM($D$8,$D$12:$D729)/(_xlfn.DAYS(B729,"10-Jun-2020")+1)</f>
        <v>199.37204910292729</v>
      </c>
      <c r="K729" s="12" t="s">
        <v>308</v>
      </c>
      <c r="L729" s="26"/>
      <c r="M729" s="13"/>
    </row>
    <row r="730" spans="2:13" ht="16.5" customHeight="1">
      <c r="B730" s="100">
        <v>45051</v>
      </c>
      <c r="C730" s="101" t="s">
        <v>26</v>
      </c>
      <c r="D730" s="104">
        <v>1754</v>
      </c>
      <c r="E730" s="104">
        <v>221</v>
      </c>
      <c r="F730" s="104">
        <f t="shared" si="24"/>
        <v>1533</v>
      </c>
      <c r="G730" s="104">
        <v>2175</v>
      </c>
      <c r="H730" s="104">
        <v>377</v>
      </c>
      <c r="I730" s="105">
        <f t="shared" si="25"/>
        <v>1798</v>
      </c>
      <c r="J730" s="106">
        <f>SUM($D$8,$D$12:$D730)/(_xlfn.DAYS(B730,"10-Jun-2020")+1)</f>
        <v>200.83867924528303</v>
      </c>
      <c r="K730" s="12" t="s">
        <v>61</v>
      </c>
      <c r="L730" s="26"/>
      <c r="M730" s="13"/>
    </row>
    <row r="731" spans="2:13" ht="16.5" customHeight="1">
      <c r="B731" s="100">
        <v>45052</v>
      </c>
      <c r="C731" s="101" t="s">
        <v>18</v>
      </c>
      <c r="D731" s="104">
        <v>1469</v>
      </c>
      <c r="E731" s="104">
        <v>118</v>
      </c>
      <c r="F731" s="104">
        <f t="shared" ref="F731:F794" si="26">D731-E731</f>
        <v>1351</v>
      </c>
      <c r="G731" s="104">
        <v>1751</v>
      </c>
      <c r="H731" s="104">
        <v>205</v>
      </c>
      <c r="I731" s="105">
        <f t="shared" ref="I731:I794" si="27">G731-H731</f>
        <v>1546</v>
      </c>
      <c r="J731" s="106">
        <f>SUM($D$8,$D$12:$D731)/(_xlfn.DAYS(B731,"10-Jun-2020")+1)</f>
        <v>202.0339302544769</v>
      </c>
      <c r="K731" s="12" t="s">
        <v>61</v>
      </c>
      <c r="L731" s="26"/>
      <c r="M731" s="13"/>
    </row>
    <row r="732" spans="2:13" ht="16.5" customHeight="1">
      <c r="B732" s="100">
        <v>45053</v>
      </c>
      <c r="C732" s="101" t="s">
        <v>19</v>
      </c>
      <c r="D732" s="104">
        <v>1421</v>
      </c>
      <c r="E732" s="104">
        <v>45</v>
      </c>
      <c r="F732" s="104">
        <f t="shared" si="26"/>
        <v>1376</v>
      </c>
      <c r="G732" s="104">
        <v>1751</v>
      </c>
      <c r="H732" s="104">
        <v>78</v>
      </c>
      <c r="I732" s="105">
        <f t="shared" si="27"/>
        <v>1673</v>
      </c>
      <c r="J732" s="106">
        <f>SUM($D$8,$D$12:$D732)/(_xlfn.DAYS(B732,"10-Jun-2020")+1)</f>
        <v>203.18173258003768</v>
      </c>
      <c r="K732" s="12" t="s">
        <v>61</v>
      </c>
      <c r="L732" s="26"/>
      <c r="M732" s="13"/>
    </row>
    <row r="733" spans="2:13" ht="33" customHeight="1">
      <c r="B733" s="100">
        <v>45054</v>
      </c>
      <c r="C733" s="101" t="s">
        <v>28</v>
      </c>
      <c r="D733" s="104">
        <v>1630</v>
      </c>
      <c r="E733" s="104">
        <v>273</v>
      </c>
      <c r="F733" s="104">
        <f t="shared" si="26"/>
        <v>1357</v>
      </c>
      <c r="G733" s="104">
        <v>2360</v>
      </c>
      <c r="H733" s="104">
        <v>719</v>
      </c>
      <c r="I733" s="105">
        <f t="shared" si="27"/>
        <v>1641</v>
      </c>
      <c r="J733" s="106">
        <f>SUM($D$8,$D$12:$D733)/(_xlfn.DAYS(B733,"10-Jun-2020")+1)</f>
        <v>204.52398871119473</v>
      </c>
      <c r="K733" s="12" t="s">
        <v>311</v>
      </c>
      <c r="L733" s="26"/>
      <c r="M733" s="13"/>
    </row>
    <row r="734" spans="2:13" ht="16.5" customHeight="1">
      <c r="B734" s="100">
        <v>45055</v>
      </c>
      <c r="C734" s="101" t="s">
        <v>29</v>
      </c>
      <c r="D734" s="104">
        <v>1693</v>
      </c>
      <c r="E734" s="104">
        <v>313</v>
      </c>
      <c r="F734" s="104">
        <f t="shared" si="26"/>
        <v>1380</v>
      </c>
      <c r="G734" s="104">
        <v>2225</v>
      </c>
      <c r="H734" s="104">
        <v>597</v>
      </c>
      <c r="I734" s="105">
        <f t="shared" si="27"/>
        <v>1628</v>
      </c>
      <c r="J734" s="106">
        <f>SUM($D$8,$D$12:$D734)/(_xlfn.DAYS(B734,"10-Jun-2020")+1)</f>
        <v>205.92293233082708</v>
      </c>
      <c r="K734" s="12" t="s">
        <v>61</v>
      </c>
      <c r="L734" s="26"/>
      <c r="M734" s="13"/>
    </row>
    <row r="735" spans="2:13" ht="16.5" customHeight="1">
      <c r="B735" s="100">
        <v>45056</v>
      </c>
      <c r="C735" s="101" t="s">
        <v>15</v>
      </c>
      <c r="D735" s="104">
        <v>1646</v>
      </c>
      <c r="E735" s="104">
        <v>257</v>
      </c>
      <c r="F735" s="104">
        <f t="shared" si="26"/>
        <v>1389</v>
      </c>
      <c r="G735" s="104">
        <v>2226</v>
      </c>
      <c r="H735" s="104">
        <v>595</v>
      </c>
      <c r="I735" s="105">
        <f t="shared" si="27"/>
        <v>1631</v>
      </c>
      <c r="J735" s="106">
        <f>SUM($D$8,$D$12:$D735)/(_xlfn.DAYS(B735,"10-Jun-2020")+1)</f>
        <v>207.27511737089202</v>
      </c>
      <c r="K735" s="12" t="s">
        <v>59</v>
      </c>
      <c r="L735" s="26"/>
      <c r="M735" s="13"/>
    </row>
    <row r="736" spans="2:13" ht="33" customHeight="1">
      <c r="B736" s="100">
        <v>45057</v>
      </c>
      <c r="C736" s="101" t="s">
        <v>16</v>
      </c>
      <c r="D736" s="104">
        <v>1616</v>
      </c>
      <c r="E736" s="104">
        <v>270</v>
      </c>
      <c r="F736" s="104">
        <f t="shared" si="26"/>
        <v>1346</v>
      </c>
      <c r="G736" s="104">
        <v>2204</v>
      </c>
      <c r="H736" s="104">
        <v>639</v>
      </c>
      <c r="I736" s="105">
        <f t="shared" si="27"/>
        <v>1565</v>
      </c>
      <c r="J736" s="106">
        <f>SUM($D$8,$D$12:$D736)/(_xlfn.DAYS(B736,"10-Jun-2020")+1)</f>
        <v>208.59662288930582</v>
      </c>
      <c r="K736" s="12" t="s">
        <v>313</v>
      </c>
      <c r="L736" s="26"/>
      <c r="M736" s="13"/>
    </row>
    <row r="737" spans="2:13" ht="16.5" customHeight="1">
      <c r="B737" s="100">
        <v>45058</v>
      </c>
      <c r="C737" s="101" t="s">
        <v>26</v>
      </c>
      <c r="D737" s="104">
        <v>366</v>
      </c>
      <c r="E737" s="104">
        <v>243</v>
      </c>
      <c r="F737" s="104">
        <f t="shared" si="26"/>
        <v>123</v>
      </c>
      <c r="G737" s="104">
        <v>641</v>
      </c>
      <c r="H737" s="104">
        <v>487</v>
      </c>
      <c r="I737" s="105">
        <f t="shared" si="27"/>
        <v>154</v>
      </c>
      <c r="J737" s="106">
        <f>SUM($D$8,$D$12:$D737)/(_xlfn.DAYS(B737,"10-Jun-2020")+1)</f>
        <v>208.74414245548266</v>
      </c>
      <c r="K737" s="12" t="s">
        <v>316</v>
      </c>
      <c r="L737" s="26"/>
      <c r="M737" s="13"/>
    </row>
    <row r="738" spans="2:13" ht="16.5" customHeight="1">
      <c r="B738" s="100">
        <v>45059</v>
      </c>
      <c r="C738" s="101" t="s">
        <v>18</v>
      </c>
      <c r="D738" s="104">
        <v>158</v>
      </c>
      <c r="E738" s="104">
        <v>74</v>
      </c>
      <c r="F738" s="104">
        <f t="shared" si="26"/>
        <v>84</v>
      </c>
      <c r="G738" s="104">
        <v>259</v>
      </c>
      <c r="H738" s="104">
        <v>156</v>
      </c>
      <c r="I738" s="105">
        <f t="shared" si="27"/>
        <v>103</v>
      </c>
      <c r="J738" s="106">
        <f>SUM($D$8,$D$12:$D738)/(_xlfn.DAYS(B738,"10-Jun-2020")+1)</f>
        <v>208.69662921348313</v>
      </c>
      <c r="K738" s="12" t="s">
        <v>61</v>
      </c>
      <c r="L738" s="26"/>
      <c r="M738" s="13"/>
    </row>
    <row r="739" spans="2:13" ht="16.5" customHeight="1">
      <c r="B739" s="100">
        <v>45060</v>
      </c>
      <c r="C739" s="101" t="s">
        <v>19</v>
      </c>
      <c r="D739" s="104">
        <v>119</v>
      </c>
      <c r="E739" s="104">
        <v>43</v>
      </c>
      <c r="F739" s="104">
        <f t="shared" si="26"/>
        <v>76</v>
      </c>
      <c r="G739" s="104">
        <v>155</v>
      </c>
      <c r="H739" s="104">
        <v>69</v>
      </c>
      <c r="I739" s="105">
        <f t="shared" si="27"/>
        <v>86</v>
      </c>
      <c r="J739" s="106">
        <f>SUM($D$8,$D$12:$D739)/(_xlfn.DAYS(B739,"10-Jun-2020")+1)</f>
        <v>208.61272217025257</v>
      </c>
      <c r="K739" s="12" t="s">
        <v>61</v>
      </c>
      <c r="L739" s="26"/>
      <c r="M739" s="13"/>
    </row>
    <row r="740" spans="2:13" ht="33" customHeight="1">
      <c r="B740" s="100">
        <v>45061</v>
      </c>
      <c r="C740" s="101" t="s">
        <v>28</v>
      </c>
      <c r="D740" s="104">
        <v>363</v>
      </c>
      <c r="E740" s="104">
        <v>286</v>
      </c>
      <c r="F740" s="104">
        <f t="shared" si="26"/>
        <v>77</v>
      </c>
      <c r="G740" s="104">
        <v>671</v>
      </c>
      <c r="H740" s="104">
        <v>584</v>
      </c>
      <c r="I740" s="105">
        <f t="shared" si="27"/>
        <v>87</v>
      </c>
      <c r="J740" s="106">
        <f>SUM($D$8,$D$12:$D740)/(_xlfn.DAYS(B740,"10-Jun-2020")+1)</f>
        <v>208.75700934579439</v>
      </c>
      <c r="K740" s="12" t="s">
        <v>317</v>
      </c>
      <c r="L740" s="26"/>
      <c r="M740" s="13"/>
    </row>
    <row r="741" spans="2:13" ht="33" customHeight="1">
      <c r="B741" s="100">
        <v>45062</v>
      </c>
      <c r="C741" s="101" t="s">
        <v>29</v>
      </c>
      <c r="D741" s="104">
        <v>488</v>
      </c>
      <c r="E741" s="104">
        <v>336</v>
      </c>
      <c r="F741" s="104">
        <f t="shared" si="26"/>
        <v>152</v>
      </c>
      <c r="G741" s="104">
        <v>1225</v>
      </c>
      <c r="H741" s="104">
        <v>915</v>
      </c>
      <c r="I741" s="105">
        <f t="shared" si="27"/>
        <v>310</v>
      </c>
      <c r="J741" s="106">
        <f>SUM($D$8,$D$12:$D741)/(_xlfn.DAYS(B741,"10-Jun-2020")+1)</f>
        <v>209.01774042950512</v>
      </c>
      <c r="K741" s="12" t="s">
        <v>318</v>
      </c>
      <c r="L741" s="26"/>
      <c r="M741" s="13"/>
    </row>
    <row r="742" spans="2:13" ht="16.5" customHeight="1">
      <c r="B742" s="100">
        <v>45063</v>
      </c>
      <c r="C742" s="101" t="s">
        <v>15</v>
      </c>
      <c r="D742" s="104">
        <v>469</v>
      </c>
      <c r="E742" s="104">
        <v>317</v>
      </c>
      <c r="F742" s="104">
        <f t="shared" si="26"/>
        <v>152</v>
      </c>
      <c r="G742" s="104">
        <v>819</v>
      </c>
      <c r="H742" s="104">
        <v>625</v>
      </c>
      <c r="I742" s="105">
        <f t="shared" si="27"/>
        <v>194</v>
      </c>
      <c r="J742" s="106">
        <f>SUM($D$8,$D$12:$D742)/(_xlfn.DAYS(B742,"10-Jun-2020")+1)</f>
        <v>209.26026119402985</v>
      </c>
      <c r="K742" s="12" t="s">
        <v>61</v>
      </c>
      <c r="L742" s="26"/>
      <c r="M742" s="13"/>
    </row>
    <row r="743" spans="2:13" ht="16.5" customHeight="1">
      <c r="B743" s="100">
        <v>45064</v>
      </c>
      <c r="C743" s="101" t="s">
        <v>16</v>
      </c>
      <c r="D743" s="104">
        <v>648</v>
      </c>
      <c r="E743" s="104">
        <v>299</v>
      </c>
      <c r="F743" s="104">
        <f t="shared" si="26"/>
        <v>349</v>
      </c>
      <c r="G743" s="104">
        <v>972</v>
      </c>
      <c r="H743" s="104">
        <v>505</v>
      </c>
      <c r="I743" s="105">
        <f t="shared" si="27"/>
        <v>467</v>
      </c>
      <c r="J743" s="106">
        <f>SUM($D$8,$D$12:$D743)/(_xlfn.DAYS(B743,"10-Jun-2020")+1)</f>
        <v>209.66915191053121</v>
      </c>
      <c r="K743" s="12" t="s">
        <v>59</v>
      </c>
      <c r="L743" s="26"/>
      <c r="M743" s="13"/>
    </row>
    <row r="744" spans="2:13" ht="16.5" customHeight="1">
      <c r="B744" s="100">
        <v>45065</v>
      </c>
      <c r="C744" s="101" t="s">
        <v>26</v>
      </c>
      <c r="D744" s="104">
        <v>485</v>
      </c>
      <c r="E744" s="104">
        <v>267</v>
      </c>
      <c r="F744" s="104">
        <f t="shared" si="26"/>
        <v>218</v>
      </c>
      <c r="G744" s="104">
        <v>771</v>
      </c>
      <c r="H744" s="104">
        <v>371</v>
      </c>
      <c r="I744" s="105">
        <f t="shared" si="27"/>
        <v>400</v>
      </c>
      <c r="J744" s="106">
        <f>SUM($D$8,$D$12:$D744)/(_xlfn.DAYS(B744,"10-Jun-2020")+1)</f>
        <v>209.92551210428306</v>
      </c>
      <c r="K744" s="12" t="s">
        <v>59</v>
      </c>
      <c r="L744" s="26"/>
      <c r="M744" s="13"/>
    </row>
    <row r="745" spans="2:13" ht="16.5" customHeight="1">
      <c r="B745" s="100">
        <v>45066</v>
      </c>
      <c r="C745" s="101" t="s">
        <v>18</v>
      </c>
      <c r="D745" s="104">
        <v>355</v>
      </c>
      <c r="E745" s="104">
        <v>81</v>
      </c>
      <c r="F745" s="104">
        <f t="shared" si="26"/>
        <v>274</v>
      </c>
      <c r="G745" s="104">
        <v>488</v>
      </c>
      <c r="H745" s="104">
        <v>131</v>
      </c>
      <c r="I745" s="105">
        <f t="shared" si="27"/>
        <v>357</v>
      </c>
      <c r="J745" s="106">
        <f>SUM($D$8,$D$12:$D745)/(_xlfn.DAYS(B745,"10-Jun-2020")+1)</f>
        <v>210.06046511627906</v>
      </c>
      <c r="K745" s="12" t="s">
        <v>59</v>
      </c>
      <c r="L745" s="26"/>
      <c r="M745" s="13"/>
    </row>
    <row r="746" spans="2:13" ht="16.5" customHeight="1">
      <c r="B746" s="100">
        <v>45067</v>
      </c>
      <c r="C746" s="101" t="s">
        <v>19</v>
      </c>
      <c r="D746" s="104">
        <v>275</v>
      </c>
      <c r="E746" s="104">
        <v>43</v>
      </c>
      <c r="F746" s="104">
        <f t="shared" si="26"/>
        <v>232</v>
      </c>
      <c r="G746" s="104">
        <v>460</v>
      </c>
      <c r="H746" s="104">
        <v>67</v>
      </c>
      <c r="I746" s="105">
        <f t="shared" si="27"/>
        <v>393</v>
      </c>
      <c r="J746" s="106">
        <f>SUM($D$8,$D$12:$D746)/(_xlfn.DAYS(B746,"10-Jun-2020")+1)</f>
        <v>210.12081784386618</v>
      </c>
      <c r="K746" s="12" t="s">
        <v>59</v>
      </c>
      <c r="L746" s="26"/>
      <c r="M746" s="13"/>
    </row>
    <row r="747" spans="2:13" ht="16.5" customHeight="1">
      <c r="B747" s="100">
        <v>45068</v>
      </c>
      <c r="C747" s="101" t="s">
        <v>28</v>
      </c>
      <c r="D747" s="104">
        <v>314</v>
      </c>
      <c r="E747" s="104">
        <v>251</v>
      </c>
      <c r="F747" s="104">
        <f t="shared" si="26"/>
        <v>63</v>
      </c>
      <c r="G747" s="104">
        <v>514</v>
      </c>
      <c r="H747" s="104">
        <v>440</v>
      </c>
      <c r="I747" s="105">
        <f t="shared" si="27"/>
        <v>74</v>
      </c>
      <c r="J747" s="106">
        <f>SUM($D$8,$D$12:$D747)/(_xlfn.DAYS(B747,"10-Jun-2020")+1)</f>
        <v>210.21727019498607</v>
      </c>
      <c r="K747" s="12" t="s">
        <v>59</v>
      </c>
      <c r="L747" s="26"/>
      <c r="M747" s="13"/>
    </row>
    <row r="748" spans="2:13" ht="16.5" customHeight="1">
      <c r="B748" s="100">
        <v>45069</v>
      </c>
      <c r="C748" s="101" t="s">
        <v>29</v>
      </c>
      <c r="D748" s="104">
        <v>343</v>
      </c>
      <c r="E748" s="104">
        <v>257</v>
      </c>
      <c r="F748" s="104">
        <f t="shared" si="26"/>
        <v>86</v>
      </c>
      <c r="G748" s="104">
        <v>604</v>
      </c>
      <c r="H748" s="104">
        <v>503</v>
      </c>
      <c r="I748" s="105">
        <f t="shared" si="27"/>
        <v>101</v>
      </c>
      <c r="J748" s="106">
        <f>SUM($D$8,$D$12:$D748)/(_xlfn.DAYS(B748,"10-Jun-2020")+1)</f>
        <v>210.3404452690167</v>
      </c>
      <c r="K748" s="12" t="s">
        <v>320</v>
      </c>
      <c r="L748" s="26"/>
      <c r="M748" s="13"/>
    </row>
    <row r="749" spans="2:13" ht="16.5" customHeight="1">
      <c r="B749" s="100">
        <v>45070</v>
      </c>
      <c r="C749" s="101" t="s">
        <v>15</v>
      </c>
      <c r="D749" s="104">
        <v>390</v>
      </c>
      <c r="E749" s="104">
        <v>284</v>
      </c>
      <c r="F749" s="104">
        <f t="shared" si="26"/>
        <v>106</v>
      </c>
      <c r="G749" s="104">
        <v>663</v>
      </c>
      <c r="H749" s="104">
        <v>528</v>
      </c>
      <c r="I749" s="105">
        <f t="shared" si="27"/>
        <v>135</v>
      </c>
      <c r="J749" s="106">
        <f>SUM($D$8,$D$12:$D749)/(_xlfn.DAYS(B749,"10-Jun-2020")+1)</f>
        <v>210.50695088044486</v>
      </c>
      <c r="K749" s="12" t="s">
        <v>321</v>
      </c>
      <c r="L749" s="26"/>
      <c r="M749" s="13"/>
    </row>
    <row r="750" spans="2:13" ht="16.5" customHeight="1">
      <c r="B750" s="100">
        <v>45071</v>
      </c>
      <c r="C750" s="101" t="s">
        <v>16</v>
      </c>
      <c r="D750" s="104">
        <v>621</v>
      </c>
      <c r="E750" s="104">
        <v>329</v>
      </c>
      <c r="F750" s="104">
        <f t="shared" si="26"/>
        <v>292</v>
      </c>
      <c r="G750" s="104">
        <v>997</v>
      </c>
      <c r="H750" s="104">
        <v>665</v>
      </c>
      <c r="I750" s="105">
        <f t="shared" si="27"/>
        <v>332</v>
      </c>
      <c r="J750" s="106">
        <f>SUM($D$8,$D$12:$D750)/(_xlfn.DAYS(B750,"10-Jun-2020")+1)</f>
        <v>210.88703703703703</v>
      </c>
      <c r="K750" s="12" t="s">
        <v>322</v>
      </c>
      <c r="L750" s="26"/>
      <c r="M750" s="13"/>
    </row>
    <row r="751" spans="2:13" ht="16.5" customHeight="1">
      <c r="B751" s="100">
        <v>45072</v>
      </c>
      <c r="C751" s="101" t="s">
        <v>26</v>
      </c>
      <c r="D751" s="104">
        <v>365</v>
      </c>
      <c r="E751" s="104">
        <v>153</v>
      </c>
      <c r="F751" s="104">
        <f t="shared" si="26"/>
        <v>212</v>
      </c>
      <c r="G751" s="104">
        <v>577</v>
      </c>
      <c r="H751" s="104">
        <v>313</v>
      </c>
      <c r="I751" s="105">
        <f t="shared" si="27"/>
        <v>264</v>
      </c>
      <c r="J751" s="106">
        <f>SUM($D$8,$D$12:$D751)/(_xlfn.DAYS(B751,"10-Jun-2020")+1)</f>
        <v>211.02960222016651</v>
      </c>
      <c r="K751" s="12" t="s">
        <v>325</v>
      </c>
      <c r="L751" s="26"/>
      <c r="M751" s="13"/>
    </row>
    <row r="752" spans="2:13" ht="16.5" customHeight="1">
      <c r="B752" s="100">
        <v>45073</v>
      </c>
      <c r="C752" s="101" t="s">
        <v>18</v>
      </c>
      <c r="D752" s="104">
        <v>172</v>
      </c>
      <c r="E752" s="104">
        <v>88</v>
      </c>
      <c r="F752" s="104">
        <f t="shared" si="26"/>
        <v>84</v>
      </c>
      <c r="G752" s="104">
        <v>227</v>
      </c>
      <c r="H752" s="104">
        <v>127</v>
      </c>
      <c r="I752" s="105">
        <f t="shared" si="27"/>
        <v>100</v>
      </c>
      <c r="J752" s="106">
        <f>SUM($D$8,$D$12:$D752)/(_xlfn.DAYS(B752,"10-Jun-2020")+1)</f>
        <v>210.99353049907577</v>
      </c>
      <c r="K752" s="12" t="s">
        <v>61</v>
      </c>
      <c r="L752" s="26"/>
      <c r="M752" s="13"/>
    </row>
    <row r="753" spans="2:13" ht="16.5" customHeight="1">
      <c r="B753" s="100">
        <v>45074</v>
      </c>
      <c r="C753" s="101" t="s">
        <v>19</v>
      </c>
      <c r="D753" s="104">
        <v>409</v>
      </c>
      <c r="E753" s="104">
        <v>61</v>
      </c>
      <c r="F753" s="104">
        <f t="shared" si="26"/>
        <v>348</v>
      </c>
      <c r="G753" s="104">
        <v>529</v>
      </c>
      <c r="H753" s="104">
        <v>99</v>
      </c>
      <c r="I753" s="105">
        <f t="shared" si="27"/>
        <v>430</v>
      </c>
      <c r="J753" s="106">
        <f>SUM($D$8,$D$12:$D753)/(_xlfn.DAYS(B753,"10-Jun-2020")+1)</f>
        <v>211.17636195752539</v>
      </c>
      <c r="K753" s="12" t="s">
        <v>61</v>
      </c>
      <c r="L753" s="26"/>
      <c r="M753" s="13"/>
    </row>
    <row r="754" spans="2:13" ht="16.5" customHeight="1">
      <c r="B754" s="100">
        <v>45075</v>
      </c>
      <c r="C754" s="101" t="s">
        <v>28</v>
      </c>
      <c r="D754" s="104">
        <v>590</v>
      </c>
      <c r="E754" s="104">
        <v>162</v>
      </c>
      <c r="F754" s="104">
        <f t="shared" si="26"/>
        <v>428</v>
      </c>
      <c r="G754" s="104">
        <v>822</v>
      </c>
      <c r="H754" s="104">
        <v>319</v>
      </c>
      <c r="I754" s="105">
        <f t="shared" si="27"/>
        <v>503</v>
      </c>
      <c r="J754" s="106">
        <f>SUM($D$8,$D$12:$D754)/(_xlfn.DAYS(B754,"10-Jun-2020")+1)</f>
        <v>211.52583025830259</v>
      </c>
      <c r="K754" s="12" t="s">
        <v>61</v>
      </c>
      <c r="L754" s="26"/>
      <c r="M754" s="13"/>
    </row>
    <row r="755" spans="2:13" ht="16.5" customHeight="1">
      <c r="B755" s="100">
        <v>45076</v>
      </c>
      <c r="C755" s="101" t="s">
        <v>29</v>
      </c>
      <c r="D755" s="104">
        <v>694</v>
      </c>
      <c r="E755" s="104">
        <v>293</v>
      </c>
      <c r="F755" s="104">
        <f t="shared" si="26"/>
        <v>401</v>
      </c>
      <c r="G755" s="104">
        <v>1213</v>
      </c>
      <c r="H755" s="104">
        <v>729</v>
      </c>
      <c r="I755" s="105">
        <f t="shared" si="27"/>
        <v>484</v>
      </c>
      <c r="J755" s="106">
        <f>SUM($D$8,$D$12:$D755)/(_xlfn.DAYS(B755,"10-Jun-2020")+1)</f>
        <v>211.9705069124424</v>
      </c>
      <c r="K755" s="12" t="s">
        <v>326</v>
      </c>
      <c r="L755" s="26"/>
      <c r="M755" s="13"/>
    </row>
    <row r="756" spans="2:13" ht="16.5" customHeight="1">
      <c r="B756" s="100">
        <v>45077</v>
      </c>
      <c r="C756" s="101" t="s">
        <v>15</v>
      </c>
      <c r="D756" s="104">
        <v>697</v>
      </c>
      <c r="E756" s="104">
        <v>315</v>
      </c>
      <c r="F756" s="104">
        <f t="shared" si="26"/>
        <v>382</v>
      </c>
      <c r="G756" s="104">
        <v>1102</v>
      </c>
      <c r="H756" s="104">
        <v>643</v>
      </c>
      <c r="I756" s="105">
        <f t="shared" si="27"/>
        <v>459</v>
      </c>
      <c r="J756" s="106">
        <f>SUM($D$8,$D$12:$D756)/(_xlfn.DAYS(B756,"10-Jun-2020")+1)</f>
        <v>212.41712707182322</v>
      </c>
      <c r="K756" s="12" t="s">
        <v>59</v>
      </c>
      <c r="L756" s="26"/>
      <c r="M756" s="13"/>
    </row>
    <row r="757" spans="2:13" ht="16.5" customHeight="1">
      <c r="B757" s="100">
        <v>45078</v>
      </c>
      <c r="C757" s="101" t="s">
        <v>16</v>
      </c>
      <c r="D757" s="104">
        <v>644</v>
      </c>
      <c r="E757" s="104">
        <v>252</v>
      </c>
      <c r="F757" s="104">
        <f t="shared" si="26"/>
        <v>392</v>
      </c>
      <c r="G757" s="104">
        <v>979</v>
      </c>
      <c r="H757" s="104">
        <v>499</v>
      </c>
      <c r="I757" s="105">
        <f t="shared" si="27"/>
        <v>480</v>
      </c>
      <c r="J757" s="106">
        <f>SUM($D$8,$D$12:$D757)/(_xlfn.DAYS(B757,"10-Jun-2020")+1)</f>
        <v>212.81416743330266</v>
      </c>
      <c r="K757" s="12" t="s">
        <v>59</v>
      </c>
      <c r="L757" s="26"/>
      <c r="M757" s="13"/>
    </row>
    <row r="758" spans="2:13" ht="16.5" customHeight="1">
      <c r="B758" s="100">
        <v>45079</v>
      </c>
      <c r="C758" s="101" t="s">
        <v>26</v>
      </c>
      <c r="D758" s="104">
        <v>739</v>
      </c>
      <c r="E758" s="104">
        <v>225</v>
      </c>
      <c r="F758" s="104">
        <f t="shared" si="26"/>
        <v>514</v>
      </c>
      <c r="G758" s="104">
        <v>1134</v>
      </c>
      <c r="H758" s="104">
        <v>527</v>
      </c>
      <c r="I758" s="105">
        <f t="shared" si="27"/>
        <v>607</v>
      </c>
      <c r="J758" s="106">
        <f>SUM($D$8,$D$12:$D758)/(_xlfn.DAYS(B758,"10-Jun-2020")+1)</f>
        <v>213.29779411764707</v>
      </c>
      <c r="K758" s="12" t="s">
        <v>59</v>
      </c>
      <c r="L758" s="26"/>
      <c r="M758" s="13"/>
    </row>
    <row r="759" spans="2:13" ht="16.5" customHeight="1">
      <c r="B759" s="100">
        <v>45080</v>
      </c>
      <c r="C759" s="101" t="s">
        <v>18</v>
      </c>
      <c r="D759" s="104">
        <v>586</v>
      </c>
      <c r="E759" s="104">
        <v>74</v>
      </c>
      <c r="F759" s="104">
        <f t="shared" si="26"/>
        <v>512</v>
      </c>
      <c r="G759" s="104">
        <v>697</v>
      </c>
      <c r="H759" s="104">
        <v>121</v>
      </c>
      <c r="I759" s="105">
        <f t="shared" si="27"/>
        <v>576</v>
      </c>
      <c r="J759" s="106">
        <f>SUM($D$8,$D$12:$D759)/(_xlfn.DAYS(B759,"10-Jun-2020")+1)</f>
        <v>213.64003673094581</v>
      </c>
      <c r="K759" s="12" t="s">
        <v>59</v>
      </c>
      <c r="L759" s="26"/>
      <c r="M759" s="13"/>
    </row>
    <row r="760" spans="2:13" ht="16.5" customHeight="1">
      <c r="B760" s="100">
        <v>45081</v>
      </c>
      <c r="C760" s="101" t="s">
        <v>19</v>
      </c>
      <c r="D760" s="104">
        <v>561</v>
      </c>
      <c r="E760" s="104">
        <v>58</v>
      </c>
      <c r="F760" s="104">
        <f t="shared" si="26"/>
        <v>503</v>
      </c>
      <c r="G760" s="104">
        <v>666</v>
      </c>
      <c r="H760" s="104">
        <v>99</v>
      </c>
      <c r="I760" s="105">
        <f t="shared" si="27"/>
        <v>567</v>
      </c>
      <c r="J760" s="106">
        <f>SUM($D$8,$D$12:$D760)/(_xlfn.DAYS(B760,"10-Jun-2020")+1)</f>
        <v>213.95871559633028</v>
      </c>
      <c r="K760" s="12" t="s">
        <v>59</v>
      </c>
      <c r="L760" s="26"/>
      <c r="M760" s="13"/>
    </row>
    <row r="761" spans="2:13" ht="16.5" customHeight="1">
      <c r="B761" s="100">
        <v>45082</v>
      </c>
      <c r="C761" s="101" t="s">
        <v>28</v>
      </c>
      <c r="D761" s="104">
        <v>749</v>
      </c>
      <c r="E761" s="104">
        <v>204</v>
      </c>
      <c r="F761" s="104">
        <f t="shared" si="26"/>
        <v>545</v>
      </c>
      <c r="G761" s="104">
        <v>1011</v>
      </c>
      <c r="H761" s="104">
        <v>383</v>
      </c>
      <c r="I761" s="105">
        <f t="shared" si="27"/>
        <v>628</v>
      </c>
      <c r="J761" s="106">
        <f>SUM($D$8,$D$12:$D761)/(_xlfn.DAYS(B761,"10-Jun-2020")+1)</f>
        <v>214.44912923923007</v>
      </c>
      <c r="K761" s="12" t="s">
        <v>327</v>
      </c>
      <c r="L761" s="26"/>
      <c r="M761" s="13"/>
    </row>
    <row r="762" spans="2:13" ht="16.5" customHeight="1">
      <c r="B762" s="100">
        <v>45083</v>
      </c>
      <c r="C762" s="101" t="s">
        <v>29</v>
      </c>
      <c r="D762" s="104">
        <v>828</v>
      </c>
      <c r="E762" s="104">
        <v>208</v>
      </c>
      <c r="F762" s="104">
        <f t="shared" si="26"/>
        <v>620</v>
      </c>
      <c r="G762" s="104">
        <v>1075</v>
      </c>
      <c r="H762" s="104">
        <v>372</v>
      </c>
      <c r="I762" s="105">
        <f t="shared" si="27"/>
        <v>703</v>
      </c>
      <c r="J762" s="106">
        <f>SUM($D$8,$D$12:$D762)/(_xlfn.DAYS(B762,"10-Jun-2020")+1)</f>
        <v>215.01098901098902</v>
      </c>
      <c r="K762" s="12" t="s">
        <v>59</v>
      </c>
      <c r="L762" s="26"/>
      <c r="M762" s="13"/>
    </row>
    <row r="763" spans="2:13" ht="33" customHeight="1">
      <c r="B763" s="100">
        <v>45084</v>
      </c>
      <c r="C763" s="101" t="s">
        <v>15</v>
      </c>
      <c r="D763" s="104">
        <v>644</v>
      </c>
      <c r="E763" s="104">
        <v>252</v>
      </c>
      <c r="F763" s="104">
        <f t="shared" si="26"/>
        <v>392</v>
      </c>
      <c r="G763" s="104">
        <v>979</v>
      </c>
      <c r="H763" s="104">
        <v>499</v>
      </c>
      <c r="I763" s="105">
        <f t="shared" si="27"/>
        <v>480</v>
      </c>
      <c r="J763" s="106">
        <f>SUM($D$8,$D$12:$D763)/(_xlfn.DAYS(B763,"10-Jun-2020")+1)</f>
        <v>215.40347666971638</v>
      </c>
      <c r="K763" s="12" t="s">
        <v>328</v>
      </c>
      <c r="L763" s="26"/>
      <c r="M763" s="13"/>
    </row>
    <row r="764" spans="2:13" ht="16.5" customHeight="1">
      <c r="B764" s="100">
        <v>45085</v>
      </c>
      <c r="C764" s="101" t="s">
        <v>16</v>
      </c>
      <c r="D764" s="104">
        <v>587</v>
      </c>
      <c r="E764" s="104">
        <v>324</v>
      </c>
      <c r="F764" s="104">
        <f t="shared" si="26"/>
        <v>263</v>
      </c>
      <c r="G764" s="104">
        <v>912</v>
      </c>
      <c r="H764" s="104">
        <v>586</v>
      </c>
      <c r="I764" s="105">
        <f t="shared" si="27"/>
        <v>326</v>
      </c>
      <c r="J764" s="106">
        <f>SUM($D$8,$D$12:$D764)/(_xlfn.DAYS(B764,"10-Jun-2020")+1)</f>
        <v>215.74314442413163</v>
      </c>
      <c r="K764" s="12" t="s">
        <v>329</v>
      </c>
      <c r="L764" s="26"/>
      <c r="M764" s="13"/>
    </row>
    <row r="765" spans="2:13" ht="16.5" customHeight="1">
      <c r="B765" s="100">
        <v>45086</v>
      </c>
      <c r="C765" s="101" t="s">
        <v>26</v>
      </c>
      <c r="D765" s="104">
        <v>434</v>
      </c>
      <c r="E765" s="104">
        <v>233</v>
      </c>
      <c r="F765" s="104">
        <f t="shared" si="26"/>
        <v>201</v>
      </c>
      <c r="G765" s="104">
        <v>712</v>
      </c>
      <c r="H765" s="104">
        <v>460</v>
      </c>
      <c r="I765" s="105">
        <f t="shared" si="27"/>
        <v>252</v>
      </c>
      <c r="J765" s="106">
        <f>SUM($D$8,$D$12:$D765)/(_xlfn.DAYS(B765,"10-Jun-2020")+1)</f>
        <v>215.94246575342467</v>
      </c>
      <c r="K765" s="12" t="s">
        <v>330</v>
      </c>
      <c r="L765" s="26"/>
      <c r="M765" s="13"/>
    </row>
    <row r="766" spans="2:13" ht="16.5" customHeight="1">
      <c r="B766" s="100">
        <v>45087</v>
      </c>
      <c r="C766" s="101" t="s">
        <v>18</v>
      </c>
      <c r="D766" s="104">
        <v>336</v>
      </c>
      <c r="E766" s="104">
        <v>132</v>
      </c>
      <c r="F766" s="104">
        <f t="shared" si="26"/>
        <v>204</v>
      </c>
      <c r="G766" s="104">
        <v>394</v>
      </c>
      <c r="H766" s="104">
        <v>160</v>
      </c>
      <c r="I766" s="105">
        <f t="shared" si="27"/>
        <v>234</v>
      </c>
      <c r="J766" s="106">
        <f>SUM($D$8,$D$12:$D766)/(_xlfn.DAYS(B766,"10-Jun-2020")+1)</f>
        <v>216.05200729927006</v>
      </c>
      <c r="K766" s="12" t="s">
        <v>61</v>
      </c>
      <c r="L766" s="26"/>
      <c r="M766" s="13"/>
    </row>
    <row r="767" spans="2:13" ht="16.5" customHeight="1">
      <c r="B767" s="100">
        <v>45088</v>
      </c>
      <c r="C767" s="101" t="s">
        <v>19</v>
      </c>
      <c r="D767" s="104">
        <v>183</v>
      </c>
      <c r="E767" s="104">
        <v>42</v>
      </c>
      <c r="F767" s="104">
        <f t="shared" si="26"/>
        <v>141</v>
      </c>
      <c r="G767" s="104">
        <v>207</v>
      </c>
      <c r="H767" s="104">
        <v>51</v>
      </c>
      <c r="I767" s="105">
        <f t="shared" si="27"/>
        <v>156</v>
      </c>
      <c r="J767" s="106">
        <f>SUM($D$8,$D$12:$D767)/(_xlfn.DAYS(B767,"10-Jun-2020")+1)</f>
        <v>216.0218778486782</v>
      </c>
      <c r="K767" s="12" t="s">
        <v>185</v>
      </c>
      <c r="L767" s="26"/>
      <c r="M767" s="13"/>
    </row>
    <row r="768" spans="2:13" ht="16.5" customHeight="1">
      <c r="B768" s="100">
        <v>45089</v>
      </c>
      <c r="C768" s="101" t="s">
        <v>28</v>
      </c>
      <c r="D768" s="104">
        <v>413</v>
      </c>
      <c r="E768" s="104">
        <v>263</v>
      </c>
      <c r="F768" s="104">
        <f t="shared" si="26"/>
        <v>150</v>
      </c>
      <c r="G768" s="104">
        <v>648</v>
      </c>
      <c r="H768" s="104">
        <v>473</v>
      </c>
      <c r="I768" s="105">
        <f t="shared" si="27"/>
        <v>175</v>
      </c>
      <c r="J768" s="106">
        <f>SUM($D$8,$D$12:$D768)/(_xlfn.DAYS(B768,"10-Jun-2020")+1)</f>
        <v>216.20127504553733</v>
      </c>
      <c r="K768" s="12" t="s">
        <v>59</v>
      </c>
      <c r="L768" s="26"/>
      <c r="M768" s="13"/>
    </row>
    <row r="769" spans="2:13" ht="16.5" customHeight="1">
      <c r="B769" s="100">
        <v>45090</v>
      </c>
      <c r="C769" s="101" t="s">
        <v>29</v>
      </c>
      <c r="D769" s="104">
        <v>426</v>
      </c>
      <c r="E769" s="104">
        <v>300</v>
      </c>
      <c r="F769" s="104">
        <f t="shared" si="26"/>
        <v>126</v>
      </c>
      <c r="G769" s="104">
        <v>726</v>
      </c>
      <c r="H769" s="104">
        <v>553</v>
      </c>
      <c r="I769" s="105">
        <f t="shared" si="27"/>
        <v>173</v>
      </c>
      <c r="J769" s="106">
        <f>SUM($D$8,$D$12:$D769)/(_xlfn.DAYS(B769,"10-Jun-2020")+1)</f>
        <v>216.39217470427661</v>
      </c>
      <c r="K769" s="12" t="s">
        <v>59</v>
      </c>
      <c r="L769" s="26"/>
      <c r="M769" s="13"/>
    </row>
    <row r="770" spans="2:13" ht="16.5" customHeight="1">
      <c r="B770" s="100">
        <v>45091</v>
      </c>
      <c r="C770" s="101" t="s">
        <v>15</v>
      </c>
      <c r="D770" s="104">
        <v>1219</v>
      </c>
      <c r="E770" s="104">
        <v>296</v>
      </c>
      <c r="F770" s="104">
        <f t="shared" si="26"/>
        <v>923</v>
      </c>
      <c r="G770" s="104">
        <v>1712</v>
      </c>
      <c r="H770" s="104">
        <v>600</v>
      </c>
      <c r="I770" s="105">
        <f t="shared" si="27"/>
        <v>1112</v>
      </c>
      <c r="J770" s="106">
        <f>SUM($D$8,$D$12:$D770)/(_xlfn.DAYS(B770,"10-Jun-2020")+1)</f>
        <v>217.30363636363637</v>
      </c>
      <c r="K770" s="12" t="s">
        <v>333</v>
      </c>
      <c r="L770" s="26"/>
      <c r="M770" s="13"/>
    </row>
    <row r="771" spans="2:13" ht="16.5" customHeight="1">
      <c r="B771" s="100">
        <v>45092</v>
      </c>
      <c r="C771" s="101" t="s">
        <v>16</v>
      </c>
      <c r="D771" s="104">
        <v>1063</v>
      </c>
      <c r="E771" s="104">
        <v>249</v>
      </c>
      <c r="F771" s="104">
        <f t="shared" si="26"/>
        <v>814</v>
      </c>
      <c r="G771" s="104">
        <v>1406</v>
      </c>
      <c r="H771" s="104">
        <v>458</v>
      </c>
      <c r="I771" s="105">
        <f t="shared" si="27"/>
        <v>948</v>
      </c>
      <c r="J771" s="106">
        <f>SUM($D$8,$D$12:$D771)/(_xlfn.DAYS(B771,"10-Jun-2020")+1)</f>
        <v>218.07175295186195</v>
      </c>
      <c r="K771" s="12" t="s">
        <v>334</v>
      </c>
      <c r="L771" s="26"/>
      <c r="M771" s="13"/>
    </row>
    <row r="772" spans="2:13" ht="16.5" customHeight="1">
      <c r="B772" s="100">
        <v>45093</v>
      </c>
      <c r="C772" s="101" t="s">
        <v>26</v>
      </c>
      <c r="D772" s="104">
        <v>654</v>
      </c>
      <c r="E772" s="104">
        <v>217</v>
      </c>
      <c r="F772" s="104">
        <f t="shared" si="26"/>
        <v>437</v>
      </c>
      <c r="G772" s="104">
        <v>859</v>
      </c>
      <c r="H772" s="104">
        <v>358</v>
      </c>
      <c r="I772" s="105">
        <f t="shared" si="27"/>
        <v>501</v>
      </c>
      <c r="J772" s="106">
        <f>SUM($D$8,$D$12:$D772)/(_xlfn.DAYS(B772,"10-Jun-2020")+1)</f>
        <v>218.46733212341198</v>
      </c>
      <c r="K772" s="12" t="s">
        <v>334</v>
      </c>
      <c r="L772" s="26"/>
      <c r="M772" s="13"/>
    </row>
    <row r="773" spans="2:13" ht="16.5" customHeight="1">
      <c r="B773" s="100">
        <v>45094</v>
      </c>
      <c r="C773" s="101" t="s">
        <v>18</v>
      </c>
      <c r="D773" s="104">
        <v>522</v>
      </c>
      <c r="E773" s="104">
        <v>87</v>
      </c>
      <c r="F773" s="104">
        <f t="shared" si="26"/>
        <v>435</v>
      </c>
      <c r="G773" s="104">
        <v>622</v>
      </c>
      <c r="H773" s="104">
        <v>117</v>
      </c>
      <c r="I773" s="105">
        <f t="shared" si="27"/>
        <v>505</v>
      </c>
      <c r="J773" s="106">
        <f>SUM($D$8,$D$12:$D773)/(_xlfn.DAYS(B773,"10-Jun-2020")+1)</f>
        <v>218.74252039891206</v>
      </c>
      <c r="K773" s="12" t="s">
        <v>334</v>
      </c>
      <c r="L773" s="26"/>
      <c r="M773" s="13"/>
    </row>
    <row r="774" spans="2:13" ht="16.5" customHeight="1">
      <c r="B774" s="100">
        <v>45095</v>
      </c>
      <c r="C774" s="101" t="s">
        <v>19</v>
      </c>
      <c r="D774" s="104">
        <v>413</v>
      </c>
      <c r="E774" s="104">
        <v>44</v>
      </c>
      <c r="F774" s="104">
        <f t="shared" si="26"/>
        <v>369</v>
      </c>
      <c r="G774" s="104">
        <v>509</v>
      </c>
      <c r="H774" s="104">
        <v>67</v>
      </c>
      <c r="I774" s="105">
        <f t="shared" si="27"/>
        <v>442</v>
      </c>
      <c r="J774" s="106">
        <f>SUM($D$8,$D$12:$D774)/(_xlfn.DAYS(B774,"10-Jun-2020")+1)</f>
        <v>218.91847826086956</v>
      </c>
      <c r="K774" s="12" t="s">
        <v>334</v>
      </c>
      <c r="L774" s="26"/>
      <c r="M774" s="13"/>
    </row>
    <row r="775" spans="2:13" ht="16.5" customHeight="1">
      <c r="B775" s="100">
        <v>45096</v>
      </c>
      <c r="C775" s="101" t="s">
        <v>28</v>
      </c>
      <c r="D775" s="104">
        <v>737</v>
      </c>
      <c r="E775" s="104">
        <v>288</v>
      </c>
      <c r="F775" s="104">
        <f t="shared" si="26"/>
        <v>449</v>
      </c>
      <c r="G775" s="104">
        <v>1507</v>
      </c>
      <c r="H775" s="104">
        <v>892</v>
      </c>
      <c r="I775" s="105">
        <f t="shared" si="27"/>
        <v>615</v>
      </c>
      <c r="J775" s="106">
        <f>SUM($D$8,$D$12:$D775)/(_xlfn.DAYS(B775,"10-Jun-2020")+1)</f>
        <v>219.38733031674209</v>
      </c>
      <c r="K775" s="12" t="s">
        <v>335</v>
      </c>
      <c r="L775" s="26"/>
      <c r="M775" s="13"/>
    </row>
    <row r="776" spans="2:13" ht="16.5" customHeight="1">
      <c r="B776" s="100">
        <v>45097</v>
      </c>
      <c r="C776" s="101" t="s">
        <v>29</v>
      </c>
      <c r="D776" s="104">
        <v>703</v>
      </c>
      <c r="E776" s="104">
        <v>260</v>
      </c>
      <c r="F776" s="104">
        <f t="shared" si="26"/>
        <v>443</v>
      </c>
      <c r="G776" s="104">
        <v>1072</v>
      </c>
      <c r="H776" s="104">
        <v>527</v>
      </c>
      <c r="I776" s="105">
        <f t="shared" si="27"/>
        <v>545</v>
      </c>
      <c r="J776" s="106">
        <f>SUM($D$8,$D$12:$D776)/(_xlfn.DAYS(B776,"10-Jun-2020")+1)</f>
        <v>219.8245931283906</v>
      </c>
      <c r="K776" s="12" t="s">
        <v>336</v>
      </c>
      <c r="L776" s="26"/>
      <c r="M776" s="13"/>
    </row>
    <row r="777" spans="2:13" ht="16.5" customHeight="1">
      <c r="B777" s="100">
        <v>45098</v>
      </c>
      <c r="C777" s="101" t="s">
        <v>15</v>
      </c>
      <c r="D777" s="104">
        <v>739</v>
      </c>
      <c r="E777" s="104">
        <v>283</v>
      </c>
      <c r="F777" s="104">
        <f t="shared" si="26"/>
        <v>456</v>
      </c>
      <c r="G777" s="104">
        <v>1176</v>
      </c>
      <c r="H777" s="104">
        <v>642</v>
      </c>
      <c r="I777" s="105">
        <f t="shared" si="27"/>
        <v>534</v>
      </c>
      <c r="J777" s="106">
        <f>SUM($D$8,$D$12:$D777)/(_xlfn.DAYS(B777,"10-Jun-2020")+1)</f>
        <v>220.29358626919603</v>
      </c>
      <c r="K777" s="12" t="s">
        <v>337</v>
      </c>
      <c r="L777" s="26"/>
      <c r="M777" s="13"/>
    </row>
    <row r="778" spans="2:13" ht="16.5" customHeight="1">
      <c r="B778" s="100">
        <v>45099</v>
      </c>
      <c r="C778" s="101" t="s">
        <v>16</v>
      </c>
      <c r="D778" s="104">
        <v>638</v>
      </c>
      <c r="E778" s="104">
        <v>255</v>
      </c>
      <c r="F778" s="104">
        <f t="shared" si="26"/>
        <v>383</v>
      </c>
      <c r="G778" s="104">
        <v>1090</v>
      </c>
      <c r="H778" s="104">
        <v>619</v>
      </c>
      <c r="I778" s="105">
        <f t="shared" si="27"/>
        <v>471</v>
      </c>
      <c r="J778" s="106">
        <f>SUM($D$8,$D$12:$D778)/(_xlfn.DAYS(B778,"10-Jun-2020")+1)</f>
        <v>220.67057761732852</v>
      </c>
      <c r="K778" s="12" t="s">
        <v>61</v>
      </c>
      <c r="L778" s="26"/>
      <c r="M778" s="13"/>
    </row>
    <row r="779" spans="2:13" ht="82.5" customHeight="1">
      <c r="B779" s="100">
        <v>45100</v>
      </c>
      <c r="C779" s="101" t="s">
        <v>26</v>
      </c>
      <c r="D779" s="104">
        <v>699</v>
      </c>
      <c r="E779" s="104">
        <v>302</v>
      </c>
      <c r="F779" s="104">
        <f t="shared" si="26"/>
        <v>397</v>
      </c>
      <c r="G779" s="104">
        <v>1506</v>
      </c>
      <c r="H779" s="104">
        <v>1052</v>
      </c>
      <c r="I779" s="105">
        <f t="shared" si="27"/>
        <v>454</v>
      </c>
      <c r="J779" s="106">
        <f>SUM($D$8,$D$12:$D779)/(_xlfn.DAYS(B779,"10-Jun-2020")+1)</f>
        <v>221.1018935978359</v>
      </c>
      <c r="K779" s="12" t="s">
        <v>339</v>
      </c>
      <c r="L779" s="26"/>
      <c r="M779" s="13"/>
    </row>
    <row r="780" spans="2:13" ht="16.5" customHeight="1">
      <c r="B780" s="100">
        <v>45101</v>
      </c>
      <c r="C780" s="101" t="s">
        <v>18</v>
      </c>
      <c r="D780" s="104">
        <v>491</v>
      </c>
      <c r="E780" s="104">
        <v>97</v>
      </c>
      <c r="F780" s="104">
        <f t="shared" si="26"/>
        <v>394</v>
      </c>
      <c r="G780" s="104">
        <v>714</v>
      </c>
      <c r="H780" s="104">
        <v>271</v>
      </c>
      <c r="I780" s="105">
        <f t="shared" si="27"/>
        <v>443</v>
      </c>
      <c r="J780" s="106">
        <f>SUM($D$8,$D$12:$D780)/(_xlfn.DAYS(B780,"10-Jun-2020")+1)</f>
        <v>221.34504504504505</v>
      </c>
      <c r="K780" s="12" t="s">
        <v>59</v>
      </c>
      <c r="L780" s="26"/>
      <c r="M780" s="13"/>
    </row>
    <row r="781" spans="2:13" ht="16.5" customHeight="1">
      <c r="B781" s="100">
        <v>45102</v>
      </c>
      <c r="C781" s="101" t="s">
        <v>19</v>
      </c>
      <c r="D781" s="104">
        <v>473</v>
      </c>
      <c r="E781" s="104">
        <v>61</v>
      </c>
      <c r="F781" s="104">
        <f t="shared" si="26"/>
        <v>412</v>
      </c>
      <c r="G781" s="104">
        <v>608</v>
      </c>
      <c r="H781" s="104">
        <v>128</v>
      </c>
      <c r="I781" s="105">
        <f t="shared" si="27"/>
        <v>480</v>
      </c>
      <c r="J781" s="106">
        <f>SUM($D$8,$D$12:$D781)/(_xlfn.DAYS(B781,"10-Jun-2020")+1)</f>
        <v>221.57155715571557</v>
      </c>
      <c r="K781" s="12" t="s">
        <v>59</v>
      </c>
      <c r="L781" s="26"/>
      <c r="M781" s="13"/>
    </row>
    <row r="782" spans="2:13" ht="49.5" customHeight="1">
      <c r="B782" s="100">
        <v>45103</v>
      </c>
      <c r="C782" s="101" t="s">
        <v>28</v>
      </c>
      <c r="D782" s="104">
        <v>1068</v>
      </c>
      <c r="E782" s="104">
        <v>580</v>
      </c>
      <c r="F782" s="104">
        <f t="shared" si="26"/>
        <v>488</v>
      </c>
      <c r="G782" s="104">
        <v>1727</v>
      </c>
      <c r="H782" s="104">
        <v>1115</v>
      </c>
      <c r="I782" s="105">
        <f t="shared" si="27"/>
        <v>612</v>
      </c>
      <c r="J782" s="106">
        <f>SUM($D$8,$D$12:$D782)/(_xlfn.DAYS(B782,"10-Jun-2020")+1)</f>
        <v>222.33273381294964</v>
      </c>
      <c r="K782" s="11" t="s">
        <v>340</v>
      </c>
      <c r="L782" s="26"/>
      <c r="M782" s="13"/>
    </row>
    <row r="783" spans="2:13" ht="16.5" customHeight="1">
      <c r="B783" s="100">
        <v>45104</v>
      </c>
      <c r="C783" s="101" t="s">
        <v>29</v>
      </c>
      <c r="D783" s="104">
        <v>857</v>
      </c>
      <c r="E783" s="104">
        <v>370</v>
      </c>
      <c r="F783" s="104">
        <f t="shared" si="26"/>
        <v>487</v>
      </c>
      <c r="G783" s="104">
        <v>1786</v>
      </c>
      <c r="H783" s="104">
        <v>1180</v>
      </c>
      <c r="I783" s="105">
        <f t="shared" si="27"/>
        <v>606</v>
      </c>
      <c r="J783" s="106">
        <f>SUM($D$8,$D$12:$D783)/(_xlfn.DAYS(B783,"10-Jun-2020")+1)</f>
        <v>222.90296495956872</v>
      </c>
      <c r="K783" s="12" t="s">
        <v>59</v>
      </c>
      <c r="L783" s="26"/>
      <c r="M783" s="13"/>
    </row>
    <row r="784" spans="2:13" ht="16.5" customHeight="1">
      <c r="B784" s="100">
        <v>45105</v>
      </c>
      <c r="C784" s="101" t="s">
        <v>15</v>
      </c>
      <c r="D784" s="104">
        <v>491</v>
      </c>
      <c r="E784" s="104">
        <v>280</v>
      </c>
      <c r="F784" s="104">
        <f t="shared" si="26"/>
        <v>211</v>
      </c>
      <c r="G784" s="104">
        <v>954</v>
      </c>
      <c r="H784" s="104">
        <v>697</v>
      </c>
      <c r="I784" s="105">
        <f t="shared" si="27"/>
        <v>257</v>
      </c>
      <c r="J784" s="106">
        <f>SUM($D$8,$D$12:$D784)/(_xlfn.DAYS(B784,"10-Jun-2020")+1)</f>
        <v>223.14362657091561</v>
      </c>
      <c r="K784" s="12" t="s">
        <v>59</v>
      </c>
      <c r="L784" s="26"/>
      <c r="M784" s="13"/>
    </row>
    <row r="785" spans="2:13" ht="16.5" customHeight="1">
      <c r="B785" s="100">
        <v>45106</v>
      </c>
      <c r="C785" s="101" t="s">
        <v>16</v>
      </c>
      <c r="D785" s="104">
        <v>851</v>
      </c>
      <c r="E785" s="104">
        <v>251</v>
      </c>
      <c r="F785" s="104">
        <f t="shared" si="26"/>
        <v>600</v>
      </c>
      <c r="G785" s="104">
        <v>1278</v>
      </c>
      <c r="H785" s="104">
        <v>570</v>
      </c>
      <c r="I785" s="105">
        <f t="shared" si="27"/>
        <v>708</v>
      </c>
      <c r="J785" s="106">
        <f>SUM($D$8,$D$12:$D785)/(_xlfn.DAYS(B785,"10-Jun-2020")+1)</f>
        <v>223.7067264573991</v>
      </c>
      <c r="K785" s="12" t="s">
        <v>59</v>
      </c>
      <c r="L785" s="26"/>
      <c r="M785" s="13"/>
    </row>
    <row r="786" spans="2:13" ht="16.5" customHeight="1">
      <c r="B786" s="100">
        <v>45107</v>
      </c>
      <c r="C786" s="101" t="s">
        <v>26</v>
      </c>
      <c r="D786" s="104">
        <v>783</v>
      </c>
      <c r="E786" s="104">
        <v>241</v>
      </c>
      <c r="F786" s="104">
        <f t="shared" si="26"/>
        <v>542</v>
      </c>
      <c r="G786" s="104">
        <v>1149</v>
      </c>
      <c r="H786" s="104">
        <v>437</v>
      </c>
      <c r="I786" s="105">
        <f t="shared" si="27"/>
        <v>712</v>
      </c>
      <c r="J786" s="106">
        <f>SUM($D$8,$D$12:$D786)/(_xlfn.DAYS(B786,"10-Jun-2020")+1)</f>
        <v>224.2078853046595</v>
      </c>
      <c r="K786" s="12" t="s">
        <v>59</v>
      </c>
      <c r="L786" s="26"/>
      <c r="M786" s="13"/>
    </row>
    <row r="787" spans="2:13">
      <c r="B787" s="100">
        <v>45108</v>
      </c>
      <c r="C787" s="101" t="s">
        <v>18</v>
      </c>
      <c r="D787" s="104">
        <v>662</v>
      </c>
      <c r="E787" s="104">
        <v>80</v>
      </c>
      <c r="F787" s="104">
        <f t="shared" si="26"/>
        <v>582</v>
      </c>
      <c r="G787" s="104">
        <v>806</v>
      </c>
      <c r="H787" s="104">
        <v>128</v>
      </c>
      <c r="I787" s="105">
        <f t="shared" si="27"/>
        <v>678</v>
      </c>
      <c r="J787" s="106">
        <f>SUM($D$8,$D$12:$D787)/(_xlfn.DAYS(B787,"10-Jun-2020")+1)</f>
        <v>224.59982094897046</v>
      </c>
      <c r="K787" s="12" t="s">
        <v>59</v>
      </c>
      <c r="L787" s="26"/>
      <c r="M787" s="13"/>
    </row>
    <row r="788" spans="2:13">
      <c r="B788" s="100">
        <v>45109</v>
      </c>
      <c r="C788" s="101" t="s">
        <v>19</v>
      </c>
      <c r="D788" s="104">
        <v>573</v>
      </c>
      <c r="E788" s="104">
        <v>55</v>
      </c>
      <c r="F788" s="104">
        <f t="shared" si="26"/>
        <v>518</v>
      </c>
      <c r="G788" s="104">
        <v>681</v>
      </c>
      <c r="H788" s="104">
        <v>75</v>
      </c>
      <c r="I788" s="105">
        <f t="shared" si="27"/>
        <v>606</v>
      </c>
      <c r="J788" s="106">
        <f>SUM($D$8,$D$12:$D788)/(_xlfn.DAYS(B788,"10-Jun-2020")+1)</f>
        <v>224.91144901610019</v>
      </c>
      <c r="K788" s="12" t="s">
        <v>59</v>
      </c>
      <c r="L788" s="26"/>
      <c r="M788" s="13"/>
    </row>
    <row r="789" spans="2:13">
      <c r="B789" s="100">
        <v>45110</v>
      </c>
      <c r="C789" s="101" t="s">
        <v>28</v>
      </c>
      <c r="D789" s="104">
        <v>936</v>
      </c>
      <c r="E789" s="104">
        <v>254</v>
      </c>
      <c r="F789" s="104">
        <f t="shared" si="26"/>
        <v>682</v>
      </c>
      <c r="G789" s="104">
        <v>1585</v>
      </c>
      <c r="H789" s="104">
        <v>728</v>
      </c>
      <c r="I789" s="105">
        <f t="shared" si="27"/>
        <v>857</v>
      </c>
      <c r="J789" s="106">
        <f>SUM($D$8,$D$12:$D789)/(_xlfn.DAYS(B789,"10-Jun-2020")+1)</f>
        <v>225.54691689008044</v>
      </c>
      <c r="K789" s="12" t="s">
        <v>341</v>
      </c>
      <c r="L789" s="26"/>
      <c r="M789" s="13"/>
    </row>
    <row r="790" spans="2:13" s="5" customFormat="1">
      <c r="B790" s="100">
        <v>45111</v>
      </c>
      <c r="C790" s="101" t="s">
        <v>29</v>
      </c>
      <c r="D790" s="104">
        <v>936</v>
      </c>
      <c r="E790" s="104">
        <v>252</v>
      </c>
      <c r="F790" s="104">
        <f t="shared" si="26"/>
        <v>684</v>
      </c>
      <c r="G790" s="104">
        <v>1464</v>
      </c>
      <c r="H790" s="104">
        <v>654</v>
      </c>
      <c r="I790" s="105">
        <f t="shared" si="27"/>
        <v>810</v>
      </c>
      <c r="J790" s="106">
        <f>SUM($D$8,$D$12:$D790)/(_xlfn.DAYS(B790,"10-Jun-2020")+1)</f>
        <v>226.18125000000001</v>
      </c>
      <c r="K790" s="12" t="s">
        <v>59</v>
      </c>
      <c r="L790" s="51"/>
      <c r="M790" s="52"/>
    </row>
    <row r="791" spans="2:13" s="115" customFormat="1">
      <c r="B791" s="30">
        <v>45112</v>
      </c>
      <c r="C791" s="111" t="s">
        <v>15</v>
      </c>
      <c r="D791" s="112">
        <v>919</v>
      </c>
      <c r="E791" s="112">
        <v>208</v>
      </c>
      <c r="F791" s="113">
        <f t="shared" si="26"/>
        <v>711</v>
      </c>
      <c r="G791" s="112">
        <v>1356</v>
      </c>
      <c r="H791" s="112">
        <v>537</v>
      </c>
      <c r="I791" s="114">
        <f t="shared" si="27"/>
        <v>819</v>
      </c>
      <c r="J791" s="106">
        <f>SUM($D$8,$D$12:$D791)/(_xlfn.DAYS(B791,"10-Jun-2020")+1)</f>
        <v>226.79928635147189</v>
      </c>
      <c r="K791" s="110" t="s">
        <v>342</v>
      </c>
      <c r="L791" s="26"/>
      <c r="M791" s="26"/>
    </row>
    <row r="792" spans="2:13">
      <c r="B792" s="100">
        <v>45113</v>
      </c>
      <c r="C792" s="101" t="s">
        <v>16</v>
      </c>
      <c r="D792" s="116">
        <v>840</v>
      </c>
      <c r="E792" s="116">
        <v>232</v>
      </c>
      <c r="F792" s="104">
        <f t="shared" si="26"/>
        <v>608</v>
      </c>
      <c r="G792" s="116">
        <v>1120</v>
      </c>
      <c r="H792" s="116">
        <v>430</v>
      </c>
      <c r="I792" s="105">
        <f t="shared" si="27"/>
        <v>690</v>
      </c>
      <c r="J792" s="105">
        <f>SUM($D$8,$D$12:$D792)/(_xlfn.DAYS(B792,"10-Jun-2020")+1)</f>
        <v>227.3458110516934</v>
      </c>
      <c r="K792" s="50" t="s">
        <v>343</v>
      </c>
      <c r="L792" s="26"/>
      <c r="M792" s="13"/>
    </row>
    <row r="793" spans="2:13">
      <c r="B793" s="100">
        <v>45114</v>
      </c>
      <c r="C793" s="101" t="s">
        <v>26</v>
      </c>
      <c r="D793" s="116">
        <v>900</v>
      </c>
      <c r="E793" s="116">
        <v>234</v>
      </c>
      <c r="F793" s="104">
        <f t="shared" si="26"/>
        <v>666</v>
      </c>
      <c r="G793" s="116">
        <v>1270</v>
      </c>
      <c r="H793" s="116">
        <v>496</v>
      </c>
      <c r="I793" s="105">
        <f t="shared" si="27"/>
        <v>774</v>
      </c>
      <c r="J793" s="105">
        <f>SUM($D$8,$D$12:$D793)/(_xlfn.DAYS(B793,"10-Jun-2020")+1)</f>
        <v>227.94479073909173</v>
      </c>
      <c r="K793" s="50" t="s">
        <v>59</v>
      </c>
      <c r="L793" s="26"/>
      <c r="M793" s="13"/>
    </row>
    <row r="794" spans="2:13">
      <c r="B794" s="100">
        <v>45115</v>
      </c>
      <c r="C794" s="101" t="s">
        <v>18</v>
      </c>
      <c r="D794" s="116">
        <v>722</v>
      </c>
      <c r="E794" s="116">
        <v>70</v>
      </c>
      <c r="F794" s="104">
        <f t="shared" si="26"/>
        <v>652</v>
      </c>
      <c r="G794" s="116">
        <v>878</v>
      </c>
      <c r="H794" s="116">
        <v>141</v>
      </c>
      <c r="I794" s="105">
        <f t="shared" si="27"/>
        <v>737</v>
      </c>
      <c r="J794" s="105">
        <f>SUM($D$8,$D$12:$D794)/(_xlfn.DAYS(B794,"10-Jun-2020")+1)</f>
        <v>228.38434163701066</v>
      </c>
      <c r="K794" s="50" t="s">
        <v>59</v>
      </c>
      <c r="L794" s="26"/>
      <c r="M794" s="13"/>
    </row>
    <row r="795" spans="2:13">
      <c r="B795" s="100">
        <v>45116</v>
      </c>
      <c r="C795" s="101" t="s">
        <v>19</v>
      </c>
      <c r="D795" s="116">
        <v>806</v>
      </c>
      <c r="E795" s="116">
        <v>50</v>
      </c>
      <c r="F795" s="104">
        <f t="shared" ref="F795:F823" si="28">D795-E795</f>
        <v>756</v>
      </c>
      <c r="G795" s="116">
        <v>950</v>
      </c>
      <c r="H795" s="116">
        <v>67</v>
      </c>
      <c r="I795" s="105">
        <f t="shared" ref="I795:I824" si="29">G795-H795</f>
        <v>883</v>
      </c>
      <c r="J795" s="105">
        <f>SUM($D$8,$D$12:$D795)/(_xlfn.DAYS(B795,"10-Jun-2020")+1)</f>
        <v>228.89777777777778</v>
      </c>
      <c r="K795" s="50" t="s">
        <v>59</v>
      </c>
      <c r="L795" s="26"/>
      <c r="M795" s="13"/>
    </row>
    <row r="796" spans="2:13">
      <c r="B796" s="100">
        <v>45117</v>
      </c>
      <c r="C796" s="101" t="s">
        <v>28</v>
      </c>
      <c r="D796" s="116">
        <v>972</v>
      </c>
      <c r="E796" s="116">
        <v>248</v>
      </c>
      <c r="F796" s="104">
        <f t="shared" si="28"/>
        <v>724</v>
      </c>
      <c r="G796" s="116">
        <v>1449</v>
      </c>
      <c r="H796" s="116">
        <v>593</v>
      </c>
      <c r="I796" s="105">
        <f t="shared" si="29"/>
        <v>856</v>
      </c>
      <c r="J796" s="105">
        <f>SUM($D$8,$D$12:$D796)/(_xlfn.DAYS(B796,"10-Jun-2020")+1)</f>
        <v>229.55772646536411</v>
      </c>
      <c r="K796" s="50" t="s">
        <v>59</v>
      </c>
      <c r="L796" s="26"/>
      <c r="M796" s="13"/>
    </row>
    <row r="797" spans="2:13">
      <c r="B797" s="100">
        <v>45118</v>
      </c>
      <c r="C797" s="101" t="s">
        <v>29</v>
      </c>
      <c r="D797" s="116">
        <v>1057</v>
      </c>
      <c r="E797" s="116">
        <v>289</v>
      </c>
      <c r="F797" s="104">
        <f t="shared" si="28"/>
        <v>768</v>
      </c>
      <c r="G797" s="116">
        <v>1567</v>
      </c>
      <c r="H797" s="116">
        <v>664</v>
      </c>
      <c r="I797" s="105">
        <f t="shared" si="29"/>
        <v>903</v>
      </c>
      <c r="J797" s="105">
        <f>SUM($D$8,$D$12:$D797)/(_xlfn.DAYS(B797,"10-Jun-2020")+1)</f>
        <v>230.29192546583852</v>
      </c>
      <c r="K797" s="50" t="s">
        <v>344</v>
      </c>
      <c r="L797" s="26"/>
      <c r="M797" s="13"/>
    </row>
    <row r="798" spans="2:13">
      <c r="B798" s="100">
        <v>45119</v>
      </c>
      <c r="C798" s="101" t="s">
        <v>15</v>
      </c>
      <c r="D798" s="116">
        <v>1046</v>
      </c>
      <c r="E798" s="116">
        <v>294</v>
      </c>
      <c r="F798" s="104">
        <f t="shared" si="28"/>
        <v>752</v>
      </c>
      <c r="G798" s="116">
        <v>1565</v>
      </c>
      <c r="H798" s="116">
        <v>680</v>
      </c>
      <c r="I798" s="105">
        <f t="shared" si="29"/>
        <v>885</v>
      </c>
      <c r="J798" s="105">
        <f>SUM($D$8,$D$12:$D798)/(_xlfn.DAYS(B798,"10-Jun-2020")+1)</f>
        <v>231.01507092198582</v>
      </c>
      <c r="K798" s="50" t="s">
        <v>70</v>
      </c>
      <c r="L798" s="26"/>
      <c r="M798" s="13"/>
    </row>
    <row r="799" spans="2:13">
      <c r="B799" s="100">
        <v>45120</v>
      </c>
      <c r="C799" s="101" t="s">
        <v>16</v>
      </c>
      <c r="D799" s="116">
        <v>881</v>
      </c>
      <c r="E799" s="116">
        <v>266</v>
      </c>
      <c r="F799" s="104">
        <f t="shared" si="28"/>
        <v>615</v>
      </c>
      <c r="G799" s="116">
        <v>1181</v>
      </c>
      <c r="H799" s="116">
        <v>469</v>
      </c>
      <c r="I799" s="105">
        <f t="shared" si="29"/>
        <v>712</v>
      </c>
      <c r="J799" s="105">
        <f>SUM($D$8,$D$12:$D799)/(_xlfn.DAYS(B799,"10-Jun-2020")+1)</f>
        <v>231.59078830823736</v>
      </c>
      <c r="K799" s="50" t="s">
        <v>59</v>
      </c>
      <c r="L799" s="26"/>
      <c r="M799" s="13"/>
    </row>
    <row r="800" spans="2:13">
      <c r="B800" s="100">
        <v>45121</v>
      </c>
      <c r="C800" s="101" t="s">
        <v>26</v>
      </c>
      <c r="D800" s="116">
        <v>882</v>
      </c>
      <c r="E800" s="116">
        <v>241</v>
      </c>
      <c r="F800" s="104">
        <f t="shared" si="28"/>
        <v>641</v>
      </c>
      <c r="G800" s="116">
        <v>1215</v>
      </c>
      <c r="H800" s="116">
        <v>452</v>
      </c>
      <c r="I800" s="105">
        <f t="shared" si="29"/>
        <v>763</v>
      </c>
      <c r="J800" s="105">
        <f>SUM($D$8,$D$12:$D800)/(_xlfn.DAYS(B800,"10-Jun-2020")+1)</f>
        <v>232.16637168141594</v>
      </c>
      <c r="K800" s="50" t="s">
        <v>59</v>
      </c>
      <c r="L800" s="26"/>
      <c r="M800" s="13"/>
    </row>
    <row r="801" spans="2:13">
      <c r="B801" s="100">
        <v>45122</v>
      </c>
      <c r="C801" s="101" t="s">
        <v>18</v>
      </c>
      <c r="D801" s="116">
        <v>680</v>
      </c>
      <c r="E801" s="116">
        <v>57</v>
      </c>
      <c r="F801" s="104">
        <f t="shared" si="28"/>
        <v>623</v>
      </c>
      <c r="G801" s="116">
        <v>1056</v>
      </c>
      <c r="H801" s="116">
        <v>74</v>
      </c>
      <c r="I801" s="105">
        <f t="shared" si="29"/>
        <v>982</v>
      </c>
      <c r="J801" s="105">
        <f>SUM($D$8,$D$12:$D801)/(_xlfn.DAYS(B801,"10-Jun-2020")+1)</f>
        <v>232.56233421750665</v>
      </c>
      <c r="K801" s="50" t="s">
        <v>59</v>
      </c>
      <c r="L801" s="26"/>
      <c r="M801" s="13"/>
    </row>
    <row r="802" spans="2:13">
      <c r="B802" s="100">
        <v>45123</v>
      </c>
      <c r="C802" s="101" t="s">
        <v>19</v>
      </c>
      <c r="D802" s="116">
        <v>704</v>
      </c>
      <c r="E802" s="116">
        <v>54</v>
      </c>
      <c r="F802" s="104">
        <f t="shared" si="28"/>
        <v>650</v>
      </c>
      <c r="G802" s="116">
        <v>833</v>
      </c>
      <c r="H802" s="116">
        <v>98</v>
      </c>
      <c r="I802" s="105">
        <f t="shared" si="29"/>
        <v>735</v>
      </c>
      <c r="J802" s="105">
        <f>SUM($D$8,$D$12:$D802)/(_xlfn.DAYS(B802,"10-Jun-2020")+1)</f>
        <v>232.97879858657245</v>
      </c>
      <c r="K802" s="50" t="s">
        <v>59</v>
      </c>
      <c r="L802" s="26"/>
      <c r="M802" s="13"/>
    </row>
    <row r="803" spans="2:13">
      <c r="B803" s="100">
        <v>45124</v>
      </c>
      <c r="C803" s="101" t="s">
        <v>28</v>
      </c>
      <c r="D803" s="116">
        <v>966</v>
      </c>
      <c r="E803" s="116">
        <v>214</v>
      </c>
      <c r="F803" s="104">
        <f t="shared" si="28"/>
        <v>752</v>
      </c>
      <c r="G803" s="116">
        <v>1345</v>
      </c>
      <c r="H803" s="116">
        <v>435</v>
      </c>
      <c r="I803" s="105">
        <f t="shared" si="29"/>
        <v>910</v>
      </c>
      <c r="J803" s="105">
        <f>SUM($D$8,$D$12:$D803)/(_xlfn.DAYS(B803,"10-Jun-2020")+1)</f>
        <v>233.62577228596646</v>
      </c>
      <c r="K803" s="50" t="s">
        <v>346</v>
      </c>
      <c r="L803" s="26"/>
      <c r="M803" s="13"/>
    </row>
    <row r="804" spans="2:13">
      <c r="B804" s="100">
        <v>45125</v>
      </c>
      <c r="C804" s="101" t="s">
        <v>29</v>
      </c>
      <c r="D804" s="116">
        <v>588</v>
      </c>
      <c r="E804" s="116">
        <v>250</v>
      </c>
      <c r="F804" s="104">
        <f t="shared" si="28"/>
        <v>338</v>
      </c>
      <c r="G804" s="116">
        <v>852</v>
      </c>
      <c r="H804" s="116">
        <v>471</v>
      </c>
      <c r="I804" s="105">
        <f t="shared" si="29"/>
        <v>381</v>
      </c>
      <c r="J804" s="105">
        <f>SUM($D$8,$D$12:$D804)/(_xlfn.DAYS(B804,"10-Jun-2020")+1)</f>
        <v>233.93827160493828</v>
      </c>
      <c r="K804" s="50" t="s">
        <v>348</v>
      </c>
      <c r="L804" s="26"/>
      <c r="M804" s="13"/>
    </row>
    <row r="805" spans="2:13">
      <c r="B805" s="100">
        <v>45126</v>
      </c>
      <c r="C805" s="101" t="s">
        <v>15</v>
      </c>
      <c r="D805" s="116">
        <v>476</v>
      </c>
      <c r="E805" s="116">
        <v>214</v>
      </c>
      <c r="F805" s="104">
        <f t="shared" si="28"/>
        <v>262</v>
      </c>
      <c r="G805" s="116">
        <v>701</v>
      </c>
      <c r="H805" s="116">
        <v>404</v>
      </c>
      <c r="I805" s="105">
        <f t="shared" si="29"/>
        <v>297</v>
      </c>
      <c r="J805" s="105">
        <f>SUM($D$8,$D$12:$D805)/(_xlfn.DAYS(B805,"10-Jun-2020")+1)</f>
        <v>234.15154185022027</v>
      </c>
      <c r="K805" s="50" t="s">
        <v>61</v>
      </c>
      <c r="L805" s="26"/>
      <c r="M805" s="13"/>
    </row>
    <row r="806" spans="2:13">
      <c r="B806" s="100">
        <v>45127</v>
      </c>
      <c r="C806" s="101" t="s">
        <v>16</v>
      </c>
      <c r="D806" s="116">
        <v>469</v>
      </c>
      <c r="E806" s="116">
        <v>250</v>
      </c>
      <c r="F806" s="104">
        <f t="shared" si="28"/>
        <v>219</v>
      </c>
      <c r="G806" s="116">
        <v>839</v>
      </c>
      <c r="H806" s="116">
        <v>592</v>
      </c>
      <c r="I806" s="105">
        <f t="shared" si="29"/>
        <v>247</v>
      </c>
      <c r="J806" s="105">
        <f>SUM($D$8,$D$12:$D806)/(_xlfn.DAYS(B806,"10-Jun-2020")+1)</f>
        <v>234.35827464788733</v>
      </c>
      <c r="K806" s="50" t="s">
        <v>349</v>
      </c>
      <c r="L806" s="26"/>
      <c r="M806" s="13"/>
    </row>
    <row r="807" spans="2:13">
      <c r="B807" s="100">
        <v>45128</v>
      </c>
      <c r="C807" s="101" t="s">
        <v>26</v>
      </c>
      <c r="D807" s="116">
        <v>454</v>
      </c>
      <c r="E807" s="116">
        <v>234</v>
      </c>
      <c r="F807" s="104">
        <f t="shared" si="28"/>
        <v>220</v>
      </c>
      <c r="G807" s="116">
        <v>742</v>
      </c>
      <c r="H807" s="116">
        <v>462</v>
      </c>
      <c r="I807" s="105">
        <f t="shared" si="29"/>
        <v>280</v>
      </c>
      <c r="J807" s="105">
        <f>SUM($D$8,$D$12:$D807)/(_xlfn.DAYS(B807,"10-Jun-2020")+1)</f>
        <v>234.55145118733509</v>
      </c>
      <c r="K807" s="50" t="s">
        <v>351</v>
      </c>
      <c r="L807" s="26"/>
      <c r="M807" s="13"/>
    </row>
    <row r="808" spans="2:13">
      <c r="B808" s="100">
        <v>45129</v>
      </c>
      <c r="C808" s="101" t="s">
        <v>18</v>
      </c>
      <c r="D808" s="116">
        <v>275</v>
      </c>
      <c r="E808" s="116">
        <v>85</v>
      </c>
      <c r="F808" s="104">
        <f t="shared" si="28"/>
        <v>190</v>
      </c>
      <c r="G808" s="116">
        <v>371</v>
      </c>
      <c r="H808" s="116">
        <v>139</v>
      </c>
      <c r="I808" s="105">
        <f t="shared" si="29"/>
        <v>232</v>
      </c>
      <c r="J808" s="105">
        <f>SUM($D$8,$D$12:$D808)/(_xlfn.DAYS(B808,"10-Jun-2020")+1)</f>
        <v>234.58699472759227</v>
      </c>
      <c r="K808" s="50" t="s">
        <v>61</v>
      </c>
      <c r="L808" s="26"/>
      <c r="M808" s="13"/>
    </row>
    <row r="809" spans="2:13">
      <c r="B809" s="100">
        <v>45130</v>
      </c>
      <c r="C809" s="101" t="s">
        <v>19</v>
      </c>
      <c r="D809" s="116">
        <v>208</v>
      </c>
      <c r="E809" s="116">
        <v>35</v>
      </c>
      <c r="F809" s="104">
        <f t="shared" si="28"/>
        <v>173</v>
      </c>
      <c r="G809" s="116">
        <v>254</v>
      </c>
      <c r="H809" s="116">
        <v>41</v>
      </c>
      <c r="I809" s="105">
        <f t="shared" si="29"/>
        <v>213</v>
      </c>
      <c r="J809" s="105">
        <f>SUM($D$8,$D$12:$D809)/(_xlfn.DAYS(B809,"10-Jun-2020")+1)</f>
        <v>234.56365232660229</v>
      </c>
      <c r="K809" s="50" t="s">
        <v>61</v>
      </c>
      <c r="L809" s="26"/>
      <c r="M809" s="13"/>
    </row>
    <row r="810" spans="2:13">
      <c r="B810" s="100">
        <v>45131</v>
      </c>
      <c r="C810" s="101" t="s">
        <v>28</v>
      </c>
      <c r="D810" s="116">
        <v>361</v>
      </c>
      <c r="E810" s="116">
        <v>217</v>
      </c>
      <c r="F810" s="104">
        <f t="shared" si="28"/>
        <v>144</v>
      </c>
      <c r="G810" s="116">
        <v>937</v>
      </c>
      <c r="H810" s="116">
        <v>757</v>
      </c>
      <c r="I810" s="105">
        <f t="shared" si="29"/>
        <v>180</v>
      </c>
      <c r="J810" s="105">
        <f>SUM($D$8,$D$12:$D810)/(_xlfn.DAYS(B810,"10-Jun-2020")+1)</f>
        <v>234.67456140350876</v>
      </c>
      <c r="K810" s="50" t="s">
        <v>59</v>
      </c>
      <c r="L810" s="26"/>
      <c r="M810" s="13"/>
    </row>
    <row r="811" spans="2:13">
      <c r="B811" s="100">
        <v>45132</v>
      </c>
      <c r="C811" s="101" t="s">
        <v>29</v>
      </c>
      <c r="D811" s="116">
        <v>454</v>
      </c>
      <c r="E811" s="116">
        <v>304</v>
      </c>
      <c r="F811" s="104">
        <f t="shared" si="28"/>
        <v>150</v>
      </c>
      <c r="G811" s="116">
        <v>983</v>
      </c>
      <c r="H811" s="116">
        <v>752</v>
      </c>
      <c r="I811" s="105">
        <f t="shared" si="29"/>
        <v>231</v>
      </c>
      <c r="J811" s="105">
        <f>SUM($D$8,$D$12:$D811)/(_xlfn.DAYS(B811,"10-Jun-2020")+1)</f>
        <v>234.86678352322525</v>
      </c>
      <c r="K811" s="50" t="s">
        <v>61</v>
      </c>
      <c r="L811" s="26"/>
      <c r="M811" s="13"/>
    </row>
    <row r="812" spans="2:13" ht="33">
      <c r="B812" s="100">
        <v>45133</v>
      </c>
      <c r="C812" s="101" t="s">
        <v>15</v>
      </c>
      <c r="D812" s="116">
        <v>523</v>
      </c>
      <c r="E812" s="116">
        <v>291</v>
      </c>
      <c r="F812" s="104">
        <f t="shared" si="28"/>
        <v>232</v>
      </c>
      <c r="G812" s="116">
        <v>954</v>
      </c>
      <c r="H812" s="116">
        <v>687</v>
      </c>
      <c r="I812" s="105">
        <f t="shared" si="29"/>
        <v>267</v>
      </c>
      <c r="J812" s="105">
        <f>SUM($D$8,$D$12:$D812)/(_xlfn.DAYS(B812,"10-Jun-2020")+1)</f>
        <v>235.11908931698775</v>
      </c>
      <c r="K812" s="11" t="s">
        <v>362</v>
      </c>
      <c r="L812" s="26"/>
      <c r="M812" s="13"/>
    </row>
    <row r="813" spans="2:13">
      <c r="B813" s="100">
        <v>45134</v>
      </c>
      <c r="C813" s="101" t="s">
        <v>16</v>
      </c>
      <c r="D813" s="116">
        <v>782</v>
      </c>
      <c r="E813" s="116">
        <v>256</v>
      </c>
      <c r="F813" s="104">
        <f t="shared" si="28"/>
        <v>526</v>
      </c>
      <c r="G813" s="116">
        <v>1039</v>
      </c>
      <c r="H813" s="116">
        <v>426</v>
      </c>
      <c r="I813" s="105">
        <f t="shared" si="29"/>
        <v>613</v>
      </c>
      <c r="J813" s="105">
        <f>SUM($D$8,$D$12:$D813)/(_xlfn.DAYS(B813,"10-Jun-2020")+1)</f>
        <v>235.59755030621173</v>
      </c>
      <c r="K813" s="11" t="s">
        <v>61</v>
      </c>
      <c r="L813" s="26"/>
      <c r="M813" s="13"/>
    </row>
    <row r="814" spans="2:13" ht="33">
      <c r="B814" s="100">
        <v>45135</v>
      </c>
      <c r="C814" s="101" t="s">
        <v>26</v>
      </c>
      <c r="D814" s="116">
        <v>900</v>
      </c>
      <c r="E814" s="116">
        <v>263</v>
      </c>
      <c r="F814" s="104">
        <f t="shared" si="28"/>
        <v>637</v>
      </c>
      <c r="G814" s="116">
        <v>1379</v>
      </c>
      <c r="H814" s="116">
        <v>667</v>
      </c>
      <c r="I814" s="105">
        <f t="shared" si="29"/>
        <v>712</v>
      </c>
      <c r="J814" s="105">
        <f>SUM($D$8,$D$12:$D814)/(_xlfn.DAYS(B814,"10-Jun-2020")+1)</f>
        <v>236.17832167832168</v>
      </c>
      <c r="K814" s="11" t="s">
        <v>354</v>
      </c>
      <c r="L814" s="26"/>
      <c r="M814" s="13"/>
    </row>
    <row r="815" spans="2:13">
      <c r="B815" s="100">
        <v>45136</v>
      </c>
      <c r="C815" s="101" t="s">
        <v>18</v>
      </c>
      <c r="D815" s="116">
        <v>1027</v>
      </c>
      <c r="E815" s="116">
        <v>94</v>
      </c>
      <c r="F815" s="104">
        <f t="shared" si="28"/>
        <v>933</v>
      </c>
      <c r="G815" s="116">
        <v>1260</v>
      </c>
      <c r="H815" s="116">
        <v>193</v>
      </c>
      <c r="I815" s="105">
        <f t="shared" si="29"/>
        <v>1067</v>
      </c>
      <c r="J815" s="105">
        <f>SUM($D$8,$D$12:$D815)/(_xlfn.DAYS(B815,"10-Jun-2020")+1)</f>
        <v>236.86899563318778</v>
      </c>
      <c r="K815" s="11" t="s">
        <v>59</v>
      </c>
      <c r="L815" s="26"/>
      <c r="M815" s="13"/>
    </row>
    <row r="816" spans="2:13">
      <c r="B816" s="100">
        <v>45137</v>
      </c>
      <c r="C816" s="101" t="s">
        <v>19</v>
      </c>
      <c r="D816" s="116">
        <v>733</v>
      </c>
      <c r="E816" s="116">
        <v>52</v>
      </c>
      <c r="F816" s="104">
        <f t="shared" si="28"/>
        <v>681</v>
      </c>
      <c r="G816" s="116">
        <v>839</v>
      </c>
      <c r="H816" s="116">
        <v>77</v>
      </c>
      <c r="I816" s="105">
        <f t="shared" si="29"/>
        <v>762</v>
      </c>
      <c r="J816" s="105">
        <f>SUM($D$8,$D$12:$D816)/(_xlfn.DAYS(B816,"10-Jun-2020")+1)</f>
        <v>237.3019197207679</v>
      </c>
      <c r="K816" s="11" t="s">
        <v>59</v>
      </c>
      <c r="L816" s="26"/>
      <c r="M816" s="13"/>
    </row>
    <row r="817" spans="2:13">
      <c r="B817" s="100">
        <v>45138</v>
      </c>
      <c r="C817" s="101" t="s">
        <v>28</v>
      </c>
      <c r="D817" s="116">
        <v>1003</v>
      </c>
      <c r="E817" s="116">
        <v>266</v>
      </c>
      <c r="F817" s="104">
        <f t="shared" si="28"/>
        <v>737</v>
      </c>
      <c r="G817" s="116">
        <v>1361</v>
      </c>
      <c r="H817" s="116">
        <v>544</v>
      </c>
      <c r="I817" s="105">
        <f t="shared" si="29"/>
        <v>817</v>
      </c>
      <c r="J817" s="105">
        <f>SUM($D$8,$D$12:$D817)/(_xlfn.DAYS(B817,"10-Jun-2020")+1)</f>
        <v>237.96948561464691</v>
      </c>
      <c r="K817" s="11" t="s">
        <v>59</v>
      </c>
      <c r="L817" s="26"/>
      <c r="M817" s="13"/>
    </row>
    <row r="818" spans="2:13">
      <c r="B818" s="100">
        <v>45139</v>
      </c>
      <c r="C818" s="101" t="s">
        <v>29</v>
      </c>
      <c r="D818" s="116">
        <v>987</v>
      </c>
      <c r="E818" s="116">
        <v>305</v>
      </c>
      <c r="F818" s="104">
        <f t="shared" si="28"/>
        <v>682</v>
      </c>
      <c r="G818" s="116">
        <v>1404</v>
      </c>
      <c r="H818" s="116">
        <v>606</v>
      </c>
      <c r="I818" s="105">
        <f t="shared" si="29"/>
        <v>798</v>
      </c>
      <c r="J818" s="105">
        <f>SUM($D$8,$D$12:$D818)/(_xlfn.DAYS(B818,"10-Jun-2020")+1)</f>
        <v>238.6219512195122</v>
      </c>
      <c r="K818" s="11" t="s">
        <v>59</v>
      </c>
      <c r="L818" s="26"/>
      <c r="M818" s="13"/>
    </row>
    <row r="819" spans="2:13">
      <c r="B819" s="100">
        <v>45140</v>
      </c>
      <c r="C819" s="101" t="s">
        <v>15</v>
      </c>
      <c r="D819" s="116">
        <v>926</v>
      </c>
      <c r="E819" s="116">
        <v>243</v>
      </c>
      <c r="F819" s="104">
        <f t="shared" si="28"/>
        <v>683</v>
      </c>
      <c r="G819" s="116">
        <v>1210</v>
      </c>
      <c r="H819" s="116">
        <v>456</v>
      </c>
      <c r="I819" s="105">
        <f t="shared" si="29"/>
        <v>754</v>
      </c>
      <c r="J819" s="105">
        <f>SUM($D$8,$D$12:$D819)/(_xlfn.DAYS(B819,"10-Jun-2020")+1)</f>
        <v>239.22019147084421</v>
      </c>
      <c r="K819" s="11"/>
      <c r="L819" s="26"/>
      <c r="M819" s="13"/>
    </row>
    <row r="820" spans="2:13" s="5" customFormat="1">
      <c r="B820" s="100">
        <v>45141</v>
      </c>
      <c r="C820" s="101" t="s">
        <v>16</v>
      </c>
      <c r="D820" s="116">
        <v>972</v>
      </c>
      <c r="E820" s="116">
        <v>263</v>
      </c>
      <c r="F820" s="104">
        <f t="shared" si="28"/>
        <v>709</v>
      </c>
      <c r="G820" s="116">
        <v>1279</v>
      </c>
      <c r="H820" s="116">
        <v>499</v>
      </c>
      <c r="I820" s="105">
        <f t="shared" si="29"/>
        <v>780</v>
      </c>
      <c r="J820" s="105">
        <f>SUM($D$8,$D$12:$D820)/(_xlfn.DAYS(B820,"10-Jun-2020")+1)</f>
        <v>239.85739130434783</v>
      </c>
      <c r="K820" s="11" t="s">
        <v>355</v>
      </c>
      <c r="L820" s="51"/>
      <c r="M820" s="52"/>
    </row>
    <row r="821" spans="2:13">
      <c r="B821" s="100">
        <v>45142</v>
      </c>
      <c r="C821" s="101" t="s">
        <v>26</v>
      </c>
      <c r="D821" s="116">
        <v>689</v>
      </c>
      <c r="E821" s="116">
        <v>251</v>
      </c>
      <c r="F821" s="104">
        <f t="shared" si="28"/>
        <v>438</v>
      </c>
      <c r="G821" s="116">
        <v>996</v>
      </c>
      <c r="H821" s="116">
        <v>468</v>
      </c>
      <c r="I821" s="105">
        <f t="shared" si="29"/>
        <v>528</v>
      </c>
      <c r="J821" s="105">
        <f>SUM($D$8,$D$12:$D821)/(_xlfn.DAYS(B821,"10-Jun-2020")+1)</f>
        <v>240.24761077324067</v>
      </c>
      <c r="K821" s="43" t="s">
        <v>59</v>
      </c>
      <c r="L821" s="26"/>
      <c r="M821" s="13"/>
    </row>
    <row r="822" spans="2:13">
      <c r="B822" s="100">
        <v>45143</v>
      </c>
      <c r="C822" s="101" t="s">
        <v>18</v>
      </c>
      <c r="D822" s="116">
        <v>439</v>
      </c>
      <c r="E822" s="116">
        <v>76</v>
      </c>
      <c r="F822" s="104">
        <f t="shared" si="28"/>
        <v>363</v>
      </c>
      <c r="G822" s="116">
        <v>556</v>
      </c>
      <c r="H822" s="116">
        <v>130</v>
      </c>
      <c r="I822" s="105">
        <f t="shared" si="29"/>
        <v>426</v>
      </c>
      <c r="J822" s="105">
        <f>SUM($D$8,$D$12:$D822)/(_xlfn.DAYS(B822,"10-Jun-2020")+1)</f>
        <v>240.42013888888889</v>
      </c>
      <c r="K822" s="43" t="s">
        <v>59</v>
      </c>
      <c r="L822" s="26"/>
      <c r="M822" s="13"/>
    </row>
    <row r="823" spans="2:13">
      <c r="B823" s="100">
        <v>45144</v>
      </c>
      <c r="C823" s="101" t="s">
        <v>19</v>
      </c>
      <c r="D823" s="116">
        <v>452</v>
      </c>
      <c r="E823" s="116">
        <v>42</v>
      </c>
      <c r="F823" s="104">
        <f t="shared" si="28"/>
        <v>410</v>
      </c>
      <c r="G823" s="116">
        <v>548</v>
      </c>
      <c r="H823" s="116">
        <v>58</v>
      </c>
      <c r="I823" s="105">
        <f t="shared" si="29"/>
        <v>490</v>
      </c>
      <c r="J823" s="105">
        <f>SUM($D$8,$D$12:$D823)/(_xlfn.DAYS(B823,"10-Jun-2020")+1)</f>
        <v>240.60364267129228</v>
      </c>
      <c r="K823" s="43" t="s">
        <v>59</v>
      </c>
      <c r="L823" s="26"/>
      <c r="M823" s="13"/>
    </row>
    <row r="824" spans="2:13" s="5" customFormat="1">
      <c r="B824" s="100">
        <v>45145</v>
      </c>
      <c r="C824" s="101" t="s">
        <v>28</v>
      </c>
      <c r="D824" s="116">
        <v>594</v>
      </c>
      <c r="E824" s="116">
        <v>226</v>
      </c>
      <c r="F824" s="104">
        <v>371</v>
      </c>
      <c r="G824" s="116">
        <v>845</v>
      </c>
      <c r="H824" s="116">
        <v>376</v>
      </c>
      <c r="I824" s="105">
        <f t="shared" si="29"/>
        <v>469</v>
      </c>
      <c r="J824" s="105">
        <f>SUM($D$8,$D$12:$D824)/(_xlfn.DAYS(B824,"10-Jun-2020")+1)</f>
        <v>240.90987868284228</v>
      </c>
      <c r="K824" s="50" t="s">
        <v>59</v>
      </c>
      <c r="L824" s="51"/>
      <c r="M824" s="52"/>
    </row>
    <row r="825" spans="2:13" s="5" customFormat="1">
      <c r="B825" s="100">
        <v>45146</v>
      </c>
      <c r="C825" s="101" t="s">
        <v>29</v>
      </c>
      <c r="D825" s="116">
        <f t="shared" ref="D825:D888" si="30">SUM(E825:F825)</f>
        <v>659</v>
      </c>
      <c r="E825" s="116">
        <v>232</v>
      </c>
      <c r="F825" s="104">
        <v>427</v>
      </c>
      <c r="G825" s="116">
        <f t="shared" ref="G825:G872" si="31">SUM(H825:I825)</f>
        <v>908</v>
      </c>
      <c r="H825" s="116">
        <v>396</v>
      </c>
      <c r="I825" s="105">
        <v>512</v>
      </c>
      <c r="J825" s="105">
        <f>SUM($D$8,$D$12:$D825)/(_xlfn.DAYS(B825,"10-Jun-2020")+1)</f>
        <v>241.27186147186148</v>
      </c>
      <c r="K825" s="50" t="s">
        <v>59</v>
      </c>
      <c r="L825" s="51"/>
      <c r="M825" s="52"/>
    </row>
    <row r="826" spans="2:13" s="5" customFormat="1">
      <c r="B826" s="100">
        <v>45147</v>
      </c>
      <c r="C826" s="101" t="s">
        <v>15</v>
      </c>
      <c r="D826" s="116">
        <f t="shared" si="30"/>
        <v>718</v>
      </c>
      <c r="E826" s="116">
        <v>280</v>
      </c>
      <c r="F826" s="104">
        <v>438</v>
      </c>
      <c r="G826" s="116">
        <f t="shared" si="31"/>
        <v>956</v>
      </c>
      <c r="H826" s="116">
        <v>442</v>
      </c>
      <c r="I826" s="105">
        <v>514</v>
      </c>
      <c r="J826" s="105">
        <f>SUM($D$8,$D$12:$D826)/(_xlfn.DAYS(B826,"10-Jun-2020")+1)</f>
        <v>241.68425605536333</v>
      </c>
      <c r="K826" s="50" t="s">
        <v>356</v>
      </c>
      <c r="L826" s="51"/>
      <c r="M826" s="52"/>
    </row>
    <row r="827" spans="2:13" s="5" customFormat="1">
      <c r="B827" s="100">
        <v>45148</v>
      </c>
      <c r="C827" s="101" t="s">
        <v>16</v>
      </c>
      <c r="D827" s="116">
        <f t="shared" si="30"/>
        <v>486</v>
      </c>
      <c r="E827" s="116">
        <v>248</v>
      </c>
      <c r="F827" s="104">
        <v>238</v>
      </c>
      <c r="G827" s="116">
        <f t="shared" si="31"/>
        <v>742</v>
      </c>
      <c r="H827" s="116">
        <v>449</v>
      </c>
      <c r="I827" s="105">
        <v>293</v>
      </c>
      <c r="J827" s="105">
        <f>SUM($D$8,$D$12:$D827)/(_xlfn.DAYS(B827,"10-Jun-2020")+1)</f>
        <v>241.89541918755401</v>
      </c>
      <c r="K827" s="50" t="s">
        <v>59</v>
      </c>
      <c r="L827" s="51"/>
      <c r="M827" s="52"/>
    </row>
    <row r="828" spans="2:13" s="118" customFormat="1">
      <c r="B828" s="100">
        <v>45149</v>
      </c>
      <c r="C828" s="101" t="s">
        <v>26</v>
      </c>
      <c r="D828" s="116">
        <f t="shared" si="30"/>
        <v>462</v>
      </c>
      <c r="E828" s="116">
        <v>268</v>
      </c>
      <c r="F828" s="104">
        <v>194</v>
      </c>
      <c r="G828" s="116">
        <f t="shared" si="31"/>
        <v>724</v>
      </c>
      <c r="H828" s="116">
        <v>484</v>
      </c>
      <c r="I828" s="105">
        <v>240</v>
      </c>
      <c r="J828" s="105">
        <f>SUM($D$8,$D$12:$D828)/(_xlfn.DAYS(B828,"10-Jun-2020")+1)</f>
        <v>242.08549222797927</v>
      </c>
      <c r="K828" s="50" t="s">
        <v>357</v>
      </c>
      <c r="L828" s="99"/>
      <c r="M828" s="117"/>
    </row>
    <row r="829" spans="2:13">
      <c r="B829" s="100">
        <v>45150</v>
      </c>
      <c r="C829" s="101" t="s">
        <v>18</v>
      </c>
      <c r="D829" s="116">
        <f t="shared" si="30"/>
        <v>244</v>
      </c>
      <c r="E829" s="116">
        <v>60</v>
      </c>
      <c r="F829" s="104">
        <v>184</v>
      </c>
      <c r="G829" s="116">
        <f t="shared" si="31"/>
        <v>280</v>
      </c>
      <c r="H829" s="116">
        <v>78</v>
      </c>
      <c r="I829" s="105">
        <v>202</v>
      </c>
      <c r="J829" s="105">
        <f>SUM($D$8,$D$12:$D829)/(_xlfn.DAYS(B829,"10-Jun-2020")+1)</f>
        <v>242.08714408973253</v>
      </c>
      <c r="K829" s="50" t="s">
        <v>61</v>
      </c>
      <c r="L829" s="26"/>
      <c r="M829" s="13"/>
    </row>
    <row r="830" spans="2:13">
      <c r="B830" s="100">
        <v>45151</v>
      </c>
      <c r="C830" s="101" t="s">
        <v>19</v>
      </c>
      <c r="D830" s="116">
        <f t="shared" si="30"/>
        <v>205</v>
      </c>
      <c r="E830" s="116">
        <v>50</v>
      </c>
      <c r="F830" s="104">
        <v>155</v>
      </c>
      <c r="G830" s="116">
        <f t="shared" si="31"/>
        <v>265</v>
      </c>
      <c r="H830" s="116">
        <v>84</v>
      </c>
      <c r="I830" s="105">
        <v>181</v>
      </c>
      <c r="J830" s="105">
        <f>SUM($D$8,$D$12:$D830)/(_xlfn.DAYS(B830,"10-Jun-2020")+1)</f>
        <v>242.05517241379312</v>
      </c>
      <c r="K830" s="50" t="s">
        <v>61</v>
      </c>
      <c r="L830" s="26"/>
      <c r="M830" s="13"/>
    </row>
    <row r="831" spans="2:13">
      <c r="B831" s="100">
        <v>45152</v>
      </c>
      <c r="C831" s="101" t="s">
        <v>28</v>
      </c>
      <c r="D831" s="116">
        <f t="shared" si="30"/>
        <v>787</v>
      </c>
      <c r="E831" s="116">
        <v>224</v>
      </c>
      <c r="F831" s="104">
        <v>563</v>
      </c>
      <c r="G831" s="116">
        <f t="shared" si="31"/>
        <v>1079</v>
      </c>
      <c r="H831" s="116">
        <v>419</v>
      </c>
      <c r="I831" s="105">
        <v>660</v>
      </c>
      <c r="J831" s="105">
        <f>SUM($D$8,$D$12:$D831)/(_xlfn.DAYS(B831,"10-Jun-2020")+1)</f>
        <v>242.52454780361757</v>
      </c>
      <c r="K831" s="11" t="s">
        <v>360</v>
      </c>
      <c r="L831" s="26"/>
      <c r="M831" s="13"/>
    </row>
    <row r="832" spans="2:13">
      <c r="B832" s="100">
        <v>45153</v>
      </c>
      <c r="C832" s="101" t="s">
        <v>29</v>
      </c>
      <c r="D832" s="116">
        <f t="shared" si="30"/>
        <v>805</v>
      </c>
      <c r="E832" s="116">
        <v>162</v>
      </c>
      <c r="F832" s="104">
        <v>643</v>
      </c>
      <c r="G832" s="116">
        <f t="shared" si="31"/>
        <v>1052</v>
      </c>
      <c r="H832" s="116">
        <v>257</v>
      </c>
      <c r="I832" s="105">
        <v>795</v>
      </c>
      <c r="J832" s="105">
        <f>SUM($D$8,$D$12:$D832)/(_xlfn.DAYS(B832,"10-Jun-2020")+1)</f>
        <v>243.00860585197935</v>
      </c>
      <c r="K832" s="11" t="s">
        <v>61</v>
      </c>
      <c r="L832" s="26"/>
      <c r="M832" s="13"/>
    </row>
    <row r="833" spans="2:13" s="5" customFormat="1" ht="17.100000000000001" customHeight="1">
      <c r="B833" s="100">
        <v>45154</v>
      </c>
      <c r="C833" s="101" t="s">
        <v>15</v>
      </c>
      <c r="D833" s="116">
        <f t="shared" si="30"/>
        <v>959</v>
      </c>
      <c r="E833" s="116">
        <v>310</v>
      </c>
      <c r="F833" s="104">
        <v>649</v>
      </c>
      <c r="G833" s="116">
        <f t="shared" si="31"/>
        <v>1302</v>
      </c>
      <c r="H833" s="116">
        <v>551</v>
      </c>
      <c r="I833" s="105">
        <v>751</v>
      </c>
      <c r="J833" s="105">
        <f>SUM($D$8,$D$12:$D833)/(_xlfn.DAYS(B833,"10-Jun-2020")+1)</f>
        <v>243.62424763542563</v>
      </c>
      <c r="K833" s="50" t="s">
        <v>361</v>
      </c>
      <c r="L833" s="51"/>
      <c r="M833" s="52"/>
    </row>
    <row r="834" spans="2:13" s="5" customFormat="1">
      <c r="B834" s="100">
        <v>45155</v>
      </c>
      <c r="C834" s="101" t="s">
        <v>16</v>
      </c>
      <c r="D834" s="116">
        <f t="shared" si="30"/>
        <v>980</v>
      </c>
      <c r="E834" s="116">
        <v>288</v>
      </c>
      <c r="F834" s="104">
        <v>692</v>
      </c>
      <c r="G834" s="116">
        <f t="shared" si="31"/>
        <v>1252</v>
      </c>
      <c r="H834" s="116">
        <v>427</v>
      </c>
      <c r="I834" s="105">
        <v>825</v>
      </c>
      <c r="J834" s="105">
        <f>SUM($D$8,$D$12:$D834)/(_xlfn.DAYS(B834,"10-Jun-2020")+1)</f>
        <v>244.25687285223367</v>
      </c>
      <c r="K834" s="50" t="s">
        <v>59</v>
      </c>
      <c r="L834" s="51"/>
      <c r="M834" s="52"/>
    </row>
    <row r="835" spans="2:13">
      <c r="B835" s="100">
        <v>45156</v>
      </c>
      <c r="C835" s="101" t="s">
        <v>26</v>
      </c>
      <c r="D835" s="116">
        <f t="shared" si="30"/>
        <v>946</v>
      </c>
      <c r="E835" s="116">
        <v>379</v>
      </c>
      <c r="F835" s="104">
        <v>567</v>
      </c>
      <c r="G835" s="116">
        <f t="shared" si="31"/>
        <v>1486</v>
      </c>
      <c r="H835" s="116">
        <v>819</v>
      </c>
      <c r="I835" s="105">
        <v>667</v>
      </c>
      <c r="J835" s="105">
        <f>SUM($D$8,$D$12:$D835)/(_xlfn.DAYS(B835,"10-Jun-2020")+1)</f>
        <v>244.85922746781117</v>
      </c>
      <c r="K835" s="50" t="s">
        <v>363</v>
      </c>
      <c r="L835" s="26"/>
      <c r="M835" s="13"/>
    </row>
    <row r="836" spans="2:13">
      <c r="B836" s="100">
        <v>45157</v>
      </c>
      <c r="C836" s="101" t="s">
        <v>18</v>
      </c>
      <c r="D836" s="116">
        <f t="shared" si="30"/>
        <v>594</v>
      </c>
      <c r="E836" s="116">
        <v>75</v>
      </c>
      <c r="F836" s="104">
        <v>519</v>
      </c>
      <c r="G836" s="116">
        <f t="shared" si="31"/>
        <v>692</v>
      </c>
      <c r="H836" s="116">
        <v>105</v>
      </c>
      <c r="I836" s="105">
        <v>587</v>
      </c>
      <c r="J836" s="105">
        <f>SUM($D$8,$D$12:$D836)/(_xlfn.DAYS(B836,"10-Jun-2020")+1)</f>
        <v>245.15866209262435</v>
      </c>
      <c r="K836" s="50" t="s">
        <v>61</v>
      </c>
      <c r="L836" s="26"/>
      <c r="M836" s="13"/>
    </row>
    <row r="837" spans="2:13">
      <c r="B837" s="100">
        <v>45158</v>
      </c>
      <c r="C837" s="101" t="s">
        <v>19</v>
      </c>
      <c r="D837" s="116">
        <f t="shared" si="30"/>
        <v>498</v>
      </c>
      <c r="E837" s="116">
        <v>55</v>
      </c>
      <c r="F837" s="104">
        <v>443</v>
      </c>
      <c r="G837" s="116">
        <f t="shared" si="31"/>
        <v>594</v>
      </c>
      <c r="H837" s="116">
        <v>59</v>
      </c>
      <c r="I837" s="105">
        <v>535</v>
      </c>
      <c r="J837" s="105">
        <f>SUM($D$8,$D$12:$D837)/(_xlfn.DAYS(B837,"10-Jun-2020")+1)</f>
        <v>245.37532133676092</v>
      </c>
      <c r="K837" s="50" t="s">
        <v>59</v>
      </c>
      <c r="L837" s="26"/>
      <c r="M837" s="13"/>
    </row>
    <row r="838" spans="2:13" s="5" customFormat="1">
      <c r="B838" s="100">
        <v>45159</v>
      </c>
      <c r="C838" s="101" t="s">
        <v>28</v>
      </c>
      <c r="D838" s="116">
        <f t="shared" si="30"/>
        <v>835</v>
      </c>
      <c r="E838" s="116">
        <v>373</v>
      </c>
      <c r="F838" s="104">
        <v>462</v>
      </c>
      <c r="G838" s="116">
        <f t="shared" si="31"/>
        <v>1213</v>
      </c>
      <c r="H838" s="116">
        <v>638</v>
      </c>
      <c r="I838" s="105">
        <v>575</v>
      </c>
      <c r="J838" s="105">
        <f>SUM($D$8,$D$12:$D838)/(_xlfn.DAYS(B838,"10-Jun-2020")+1)</f>
        <v>245.88013698630138</v>
      </c>
      <c r="K838" s="50" t="s">
        <v>365</v>
      </c>
      <c r="L838" s="51"/>
      <c r="M838" s="52"/>
    </row>
    <row r="839" spans="2:13" s="5" customFormat="1">
      <c r="B839" s="100">
        <v>45160</v>
      </c>
      <c r="C839" s="101" t="s">
        <v>29</v>
      </c>
      <c r="D839" s="116">
        <f t="shared" si="30"/>
        <v>836</v>
      </c>
      <c r="E839" s="116">
        <v>356</v>
      </c>
      <c r="F839" s="104">
        <v>480</v>
      </c>
      <c r="G839" s="116">
        <f t="shared" si="31"/>
        <v>1202</v>
      </c>
      <c r="H839" s="116">
        <v>587</v>
      </c>
      <c r="I839" s="105">
        <v>615</v>
      </c>
      <c r="J839" s="105">
        <f>SUM($D$8,$D$12:$D839)/(_xlfn.DAYS(B839,"10-Jun-2020")+1)</f>
        <v>246.38494439692045</v>
      </c>
      <c r="K839" s="50" t="s">
        <v>61</v>
      </c>
      <c r="L839" s="51"/>
      <c r="M839" s="52"/>
    </row>
    <row r="840" spans="2:13" s="5" customFormat="1">
      <c r="B840" s="100">
        <v>45161</v>
      </c>
      <c r="C840" s="101" t="s">
        <v>15</v>
      </c>
      <c r="D840" s="116">
        <f t="shared" si="30"/>
        <v>798</v>
      </c>
      <c r="E840" s="116">
        <v>324</v>
      </c>
      <c r="F840" s="104">
        <v>474</v>
      </c>
      <c r="G840" s="116">
        <f t="shared" si="31"/>
        <v>1153</v>
      </c>
      <c r="H840" s="116">
        <v>584</v>
      </c>
      <c r="I840" s="105">
        <v>569</v>
      </c>
      <c r="J840" s="105">
        <f>SUM($D$8,$D$12:$D840)/(_xlfn.DAYS(B840,"10-Jun-2020")+1)</f>
        <v>246.85641025641024</v>
      </c>
      <c r="K840" s="50" t="s">
        <v>367</v>
      </c>
      <c r="L840" s="51"/>
      <c r="M840" s="52"/>
    </row>
    <row r="841" spans="2:13" s="5" customFormat="1">
      <c r="B841" s="100">
        <v>45162</v>
      </c>
      <c r="C841" s="101" t="s">
        <v>16</v>
      </c>
      <c r="D841" s="116">
        <f t="shared" si="30"/>
        <v>857</v>
      </c>
      <c r="E841" s="116">
        <v>382</v>
      </c>
      <c r="F841" s="104">
        <v>475</v>
      </c>
      <c r="G841" s="116">
        <f t="shared" si="31"/>
        <v>1323</v>
      </c>
      <c r="H841" s="116">
        <v>742</v>
      </c>
      <c r="I841" s="105">
        <v>581</v>
      </c>
      <c r="J841" s="105">
        <f>SUM($D$8,$D$12:$D841)/(_xlfn.DAYS(B841,"10-Jun-2020")+1)</f>
        <v>247.37745516652433</v>
      </c>
      <c r="K841" s="50" t="s">
        <v>59</v>
      </c>
      <c r="L841" s="51"/>
      <c r="M841" s="52"/>
    </row>
    <row r="842" spans="2:13">
      <c r="B842" s="100">
        <v>45163</v>
      </c>
      <c r="C842" s="101" t="s">
        <v>26</v>
      </c>
      <c r="D842" s="116">
        <f t="shared" si="30"/>
        <v>666</v>
      </c>
      <c r="E842" s="116">
        <v>272</v>
      </c>
      <c r="F842" s="104">
        <v>394</v>
      </c>
      <c r="G842" s="116">
        <f t="shared" si="31"/>
        <v>906</v>
      </c>
      <c r="H842" s="116">
        <v>450</v>
      </c>
      <c r="I842" s="105">
        <v>456</v>
      </c>
      <c r="J842" s="105">
        <f>SUM($D$8,$D$12:$D842)/(_xlfn.DAYS(B842,"10-Jun-2020")+1)</f>
        <v>247.73464163822527</v>
      </c>
      <c r="K842" s="50" t="s">
        <v>59</v>
      </c>
      <c r="L842" s="26"/>
      <c r="M842" s="13"/>
    </row>
    <row r="843" spans="2:13">
      <c r="B843" s="100">
        <v>45164</v>
      </c>
      <c r="C843" s="101" t="s">
        <v>18</v>
      </c>
      <c r="D843" s="116">
        <f t="shared" si="30"/>
        <v>467</v>
      </c>
      <c r="E843" s="116">
        <v>78</v>
      </c>
      <c r="F843" s="104">
        <v>389</v>
      </c>
      <c r="G843" s="116">
        <f t="shared" si="31"/>
        <v>592</v>
      </c>
      <c r="H843" s="116">
        <v>133</v>
      </c>
      <c r="I843" s="105">
        <v>459</v>
      </c>
      <c r="J843" s="105">
        <f>SUM($D$8,$D$12:$D843)/(_xlfn.DAYS(B843,"10-Jun-2020")+1)</f>
        <v>247.92156862745097</v>
      </c>
      <c r="K843" s="50" t="s">
        <v>59</v>
      </c>
      <c r="L843" s="26"/>
      <c r="M843" s="13"/>
    </row>
    <row r="844" spans="2:13">
      <c r="B844" s="100">
        <v>45165</v>
      </c>
      <c r="C844" s="101" t="s">
        <v>19</v>
      </c>
      <c r="D844" s="116">
        <f t="shared" si="30"/>
        <v>436</v>
      </c>
      <c r="E844" s="116">
        <v>52</v>
      </c>
      <c r="F844" s="104">
        <v>384</v>
      </c>
      <c r="G844" s="116">
        <f t="shared" si="31"/>
        <v>532</v>
      </c>
      <c r="H844" s="116">
        <v>65</v>
      </c>
      <c r="I844" s="105">
        <v>467</v>
      </c>
      <c r="J844" s="105">
        <f>SUM($D$8,$D$12:$D844)/(_xlfn.DAYS(B844,"10-Jun-2020")+1)</f>
        <v>248.08177172061329</v>
      </c>
      <c r="K844" s="50" t="s">
        <v>59</v>
      </c>
      <c r="L844" s="26"/>
      <c r="M844" s="13"/>
    </row>
    <row r="845" spans="2:13" s="5" customFormat="1">
      <c r="B845" s="100">
        <v>45166</v>
      </c>
      <c r="C845" s="101" t="s">
        <v>28</v>
      </c>
      <c r="D845" s="116">
        <f t="shared" si="30"/>
        <v>621</v>
      </c>
      <c r="E845" s="116">
        <v>252</v>
      </c>
      <c r="F845" s="104">
        <v>369</v>
      </c>
      <c r="G845" s="116">
        <f t="shared" si="31"/>
        <v>853</v>
      </c>
      <c r="H845" s="116">
        <v>422</v>
      </c>
      <c r="I845" s="105">
        <v>431</v>
      </c>
      <c r="J845" s="105">
        <f>SUM($D$8,$D$12:$D845)/(_xlfn.DAYS(B845,"10-Jun-2020")+1)</f>
        <v>248.39914893617021</v>
      </c>
      <c r="K845" s="50" t="s">
        <v>59</v>
      </c>
      <c r="L845" s="51"/>
      <c r="M845" s="52"/>
    </row>
    <row r="846" spans="2:13" s="5" customFormat="1">
      <c r="B846" s="100">
        <v>45167</v>
      </c>
      <c r="C846" s="101" t="s">
        <v>29</v>
      </c>
      <c r="D846" s="116">
        <f t="shared" si="30"/>
        <v>730</v>
      </c>
      <c r="E846" s="116">
        <v>306</v>
      </c>
      <c r="F846" s="104">
        <v>424</v>
      </c>
      <c r="G846" s="116">
        <f t="shared" si="31"/>
        <v>979</v>
      </c>
      <c r="H846" s="116">
        <v>465</v>
      </c>
      <c r="I846" s="105">
        <v>514</v>
      </c>
      <c r="J846" s="105">
        <f>SUM($D$8,$D$12:$D846)/(_xlfn.DAYS(B846,"10-Jun-2020")+1)</f>
        <v>248.80867346938774</v>
      </c>
      <c r="K846" s="50" t="s">
        <v>59</v>
      </c>
      <c r="L846" s="51"/>
      <c r="M846" s="52"/>
    </row>
    <row r="847" spans="2:13" s="5" customFormat="1">
      <c r="B847" s="100">
        <v>45168</v>
      </c>
      <c r="C847" s="101" t="s">
        <v>15</v>
      </c>
      <c r="D847" s="116">
        <f t="shared" si="30"/>
        <v>805</v>
      </c>
      <c r="E847" s="116">
        <v>313</v>
      </c>
      <c r="F847" s="104">
        <v>492</v>
      </c>
      <c r="G847" s="116">
        <f t="shared" si="31"/>
        <v>1017</v>
      </c>
      <c r="H847" s="116">
        <v>451</v>
      </c>
      <c r="I847" s="105">
        <v>566</v>
      </c>
      <c r="J847" s="105">
        <f>SUM($D$8,$D$12:$D847)/(_xlfn.DAYS(B847,"10-Jun-2020")+1)</f>
        <v>249.28122344944774</v>
      </c>
      <c r="K847" s="11" t="s">
        <v>368</v>
      </c>
      <c r="L847" s="51"/>
      <c r="M847" s="52"/>
    </row>
    <row r="848" spans="2:13" s="5" customFormat="1">
      <c r="B848" s="100">
        <v>45169</v>
      </c>
      <c r="C848" s="101" t="s">
        <v>16</v>
      </c>
      <c r="D848" s="116">
        <f t="shared" si="30"/>
        <v>813</v>
      </c>
      <c r="E848" s="116">
        <v>355</v>
      </c>
      <c r="F848" s="104">
        <v>458</v>
      </c>
      <c r="G848" s="116">
        <f t="shared" si="31"/>
        <v>1083</v>
      </c>
      <c r="H848" s="116">
        <v>551</v>
      </c>
      <c r="I848" s="105">
        <v>532</v>
      </c>
      <c r="J848" s="105">
        <f>SUM($D$8,$D$12:$D848)/(_xlfn.DAYS(B848,"10-Jun-2020")+1)</f>
        <v>249.75976230899829</v>
      </c>
      <c r="K848" s="11" t="s">
        <v>369</v>
      </c>
      <c r="L848" s="51"/>
      <c r="M848" s="52"/>
    </row>
    <row r="849" spans="2:13" ht="49.5">
      <c r="B849" s="100">
        <v>45170</v>
      </c>
      <c r="C849" s="101" t="s">
        <v>26</v>
      </c>
      <c r="D849" s="116">
        <f t="shared" si="30"/>
        <v>732</v>
      </c>
      <c r="E849" s="116">
        <v>273</v>
      </c>
      <c r="F849" s="104">
        <v>459</v>
      </c>
      <c r="G849" s="116">
        <f t="shared" si="31"/>
        <v>1057</v>
      </c>
      <c r="H849" s="116">
        <v>429</v>
      </c>
      <c r="I849" s="105">
        <v>628</v>
      </c>
      <c r="J849" s="105">
        <f>SUM($D$8,$D$12:$D849)/(_xlfn.DAYS(B849,"10-Jun-2020")+1)</f>
        <v>250.1687871077184</v>
      </c>
      <c r="K849" s="11" t="s">
        <v>371</v>
      </c>
      <c r="L849" s="26"/>
      <c r="M849" s="13"/>
    </row>
    <row r="850" spans="2:13">
      <c r="B850" s="100">
        <v>45171</v>
      </c>
      <c r="C850" s="101" t="s">
        <v>18</v>
      </c>
      <c r="D850" s="116">
        <f t="shared" si="30"/>
        <v>314</v>
      </c>
      <c r="E850" s="116">
        <v>100</v>
      </c>
      <c r="F850" s="104">
        <v>214</v>
      </c>
      <c r="G850" s="116">
        <f t="shared" si="31"/>
        <v>410</v>
      </c>
      <c r="H850" s="116">
        <v>140</v>
      </c>
      <c r="I850" s="105">
        <v>270</v>
      </c>
      <c r="J850" s="105">
        <f>SUM($D$8,$D$12:$D850)/(_xlfn.DAYS(B850,"10-Jun-2020")+1)</f>
        <v>250.2228813559322</v>
      </c>
      <c r="K850" s="11" t="s">
        <v>185</v>
      </c>
      <c r="L850" s="26"/>
      <c r="M850" s="13"/>
    </row>
    <row r="851" spans="2:13">
      <c r="B851" s="100">
        <v>45172</v>
      </c>
      <c r="C851" s="101" t="s">
        <v>19</v>
      </c>
      <c r="D851" s="116">
        <f t="shared" si="30"/>
        <v>287</v>
      </c>
      <c r="E851" s="116">
        <v>68</v>
      </c>
      <c r="F851" s="104">
        <v>219</v>
      </c>
      <c r="G851" s="116">
        <f t="shared" si="31"/>
        <v>331</v>
      </c>
      <c r="H851" s="116">
        <v>68</v>
      </c>
      <c r="I851" s="105">
        <v>263</v>
      </c>
      <c r="J851" s="105">
        <f>SUM($D$8,$D$12:$D851)/(_xlfn.DAYS(B851,"10-Jun-2020")+1)</f>
        <v>250.25402201524133</v>
      </c>
      <c r="K851" s="11" t="s">
        <v>185</v>
      </c>
      <c r="L851" s="26"/>
      <c r="M851" s="13"/>
    </row>
    <row r="852" spans="2:13" s="5" customFormat="1">
      <c r="B852" s="100">
        <v>45173</v>
      </c>
      <c r="C852" s="101" t="s">
        <v>28</v>
      </c>
      <c r="D852" s="116">
        <f t="shared" si="30"/>
        <v>752</v>
      </c>
      <c r="E852" s="116">
        <v>298</v>
      </c>
      <c r="F852" s="104">
        <v>454</v>
      </c>
      <c r="G852" s="116">
        <f t="shared" si="31"/>
        <v>1084</v>
      </c>
      <c r="H852" s="116">
        <v>534</v>
      </c>
      <c r="I852" s="105">
        <v>550</v>
      </c>
      <c r="J852" s="105">
        <f>SUM($D$8,$D$12:$D852)/(_xlfn.DAYS(B852,"10-Jun-2020")+1)</f>
        <v>250.67851099830796</v>
      </c>
      <c r="K852" s="11" t="s">
        <v>59</v>
      </c>
      <c r="L852" s="51"/>
      <c r="M852" s="52"/>
    </row>
    <row r="853" spans="2:13" ht="49.5">
      <c r="B853" s="100">
        <v>45174</v>
      </c>
      <c r="C853" s="101" t="s">
        <v>29</v>
      </c>
      <c r="D853" s="116">
        <f t="shared" si="30"/>
        <v>875</v>
      </c>
      <c r="E853" s="116">
        <v>322</v>
      </c>
      <c r="F853" s="104">
        <v>553</v>
      </c>
      <c r="G853" s="116">
        <f t="shared" si="31"/>
        <v>1314</v>
      </c>
      <c r="H853" s="116">
        <v>576</v>
      </c>
      <c r="I853" s="105">
        <v>738</v>
      </c>
      <c r="J853" s="105">
        <f>SUM($D$8,$D$12:$D853)/(_xlfn.DAYS(B853,"10-Jun-2020")+1)</f>
        <v>251.20625528317836</v>
      </c>
      <c r="K853" s="11" t="s">
        <v>372</v>
      </c>
      <c r="L853" s="26"/>
      <c r="M853" s="13"/>
    </row>
    <row r="854" spans="2:13" s="5" customFormat="1">
      <c r="B854" s="100">
        <v>45175</v>
      </c>
      <c r="C854" s="101" t="s">
        <v>15</v>
      </c>
      <c r="D854" s="116">
        <f t="shared" si="30"/>
        <v>858</v>
      </c>
      <c r="E854" s="116">
        <v>341</v>
      </c>
      <c r="F854" s="104">
        <v>517</v>
      </c>
      <c r="G854" s="116">
        <f t="shared" si="31"/>
        <v>1108</v>
      </c>
      <c r="H854" s="116">
        <v>499</v>
      </c>
      <c r="I854" s="105">
        <v>609</v>
      </c>
      <c r="J854" s="105">
        <f>SUM($D$8,$D$12:$D854)/(_xlfn.DAYS(B854,"10-Jun-2020")+1)</f>
        <v>251.71875</v>
      </c>
      <c r="K854" s="11" t="s">
        <v>373</v>
      </c>
      <c r="L854" s="51"/>
      <c r="M854" s="52"/>
    </row>
    <row r="855" spans="2:13" s="5" customFormat="1">
      <c r="B855" s="100">
        <v>45176</v>
      </c>
      <c r="C855" s="101" t="s">
        <v>16</v>
      </c>
      <c r="D855" s="116">
        <f t="shared" si="30"/>
        <v>808</v>
      </c>
      <c r="E855" s="116">
        <v>355</v>
      </c>
      <c r="F855" s="104">
        <v>453</v>
      </c>
      <c r="G855" s="116">
        <f t="shared" si="31"/>
        <v>1112</v>
      </c>
      <c r="H855" s="116">
        <v>531</v>
      </c>
      <c r="I855" s="105">
        <v>581</v>
      </c>
      <c r="J855" s="105">
        <f>SUM($D$8,$D$12:$D855)/(_xlfn.DAYS(B855,"10-Jun-2020")+1)</f>
        <v>252.18818565400844</v>
      </c>
      <c r="K855" s="11" t="s">
        <v>374</v>
      </c>
      <c r="L855" s="51"/>
      <c r="M855" s="52"/>
    </row>
    <row r="856" spans="2:13">
      <c r="B856" s="100">
        <v>45177</v>
      </c>
      <c r="C856" s="101" t="s">
        <v>26</v>
      </c>
      <c r="D856" s="116">
        <f t="shared" si="30"/>
        <v>797</v>
      </c>
      <c r="E856" s="116">
        <v>307</v>
      </c>
      <c r="F856" s="104">
        <v>490</v>
      </c>
      <c r="G856" s="116">
        <f t="shared" si="31"/>
        <v>1156</v>
      </c>
      <c r="H856" s="116">
        <v>543</v>
      </c>
      <c r="I856" s="105">
        <v>613</v>
      </c>
      <c r="J856" s="105">
        <f>SUM($D$8,$D$12:$D856)/(_xlfn.DAYS(B856,"10-Jun-2020")+1)</f>
        <v>252.64755480607081</v>
      </c>
      <c r="K856" s="11" t="s">
        <v>61</v>
      </c>
      <c r="L856" s="26"/>
      <c r="M856" s="13"/>
    </row>
    <row r="857" spans="2:13">
      <c r="B857" s="100">
        <v>45178</v>
      </c>
      <c r="C857" s="101" t="s">
        <v>18</v>
      </c>
      <c r="D857" s="116">
        <f t="shared" si="30"/>
        <v>572</v>
      </c>
      <c r="E857" s="116">
        <v>112</v>
      </c>
      <c r="F857" s="104">
        <v>460</v>
      </c>
      <c r="G857" s="116">
        <f t="shared" si="31"/>
        <v>684</v>
      </c>
      <c r="H857" s="116">
        <v>148</v>
      </c>
      <c r="I857" s="105">
        <v>536</v>
      </c>
      <c r="J857" s="105">
        <f>SUM($D$8,$D$12:$D857)/(_xlfn.DAYS(B857,"10-Jun-2020")+1)</f>
        <v>252.91659646166806</v>
      </c>
      <c r="K857" s="11" t="s">
        <v>61</v>
      </c>
      <c r="L857" s="26"/>
      <c r="M857" s="13"/>
    </row>
    <row r="858" spans="2:13">
      <c r="B858" s="100">
        <v>45179</v>
      </c>
      <c r="C858" s="101" t="s">
        <v>19</v>
      </c>
      <c r="D858" s="116">
        <f t="shared" si="30"/>
        <v>484</v>
      </c>
      <c r="E858" s="116">
        <v>56</v>
      </c>
      <c r="F858" s="104">
        <v>428</v>
      </c>
      <c r="G858" s="116">
        <f t="shared" si="31"/>
        <v>590</v>
      </c>
      <c r="H858" s="116">
        <v>76</v>
      </c>
      <c r="I858" s="105">
        <v>514</v>
      </c>
      <c r="J858" s="105">
        <f>SUM($D$8,$D$12:$D858)/(_xlfn.DAYS(B858,"10-Jun-2020")+1)</f>
        <v>253.11111111111111</v>
      </c>
      <c r="K858" s="11" t="s">
        <v>61</v>
      </c>
      <c r="L858" s="26"/>
      <c r="M858" s="13"/>
    </row>
    <row r="859" spans="2:13" s="5" customFormat="1">
      <c r="B859" s="100">
        <v>45180</v>
      </c>
      <c r="C859" s="101" t="s">
        <v>28</v>
      </c>
      <c r="D859" s="116">
        <f t="shared" si="30"/>
        <v>706</v>
      </c>
      <c r="E859" s="116">
        <v>268</v>
      </c>
      <c r="F859" s="104">
        <v>438</v>
      </c>
      <c r="G859" s="116">
        <f t="shared" si="31"/>
        <v>972</v>
      </c>
      <c r="H859" s="116">
        <v>463</v>
      </c>
      <c r="I859" s="105">
        <v>509</v>
      </c>
      <c r="J859" s="105">
        <f>SUM($D$8,$D$12:$D859)/(_xlfn.DAYS(B859,"10-Jun-2020")+1)</f>
        <v>253.49201009251473</v>
      </c>
      <c r="K859" s="11" t="s">
        <v>59</v>
      </c>
      <c r="L859" s="51"/>
      <c r="M859" s="52"/>
    </row>
    <row r="860" spans="2:13" s="5" customFormat="1">
      <c r="B860" s="100">
        <v>45181</v>
      </c>
      <c r="C860" s="101" t="s">
        <v>29</v>
      </c>
      <c r="D860" s="116">
        <f t="shared" si="30"/>
        <v>739</v>
      </c>
      <c r="E860" s="116">
        <v>279</v>
      </c>
      <c r="F860" s="104">
        <v>460</v>
      </c>
      <c r="G860" s="116">
        <f t="shared" si="31"/>
        <v>999</v>
      </c>
      <c r="H860" s="116">
        <v>428</v>
      </c>
      <c r="I860" s="105">
        <v>571</v>
      </c>
      <c r="J860" s="105">
        <f>SUM($D$8,$D$12:$D860)/(_xlfn.DAYS(B860,"10-Jun-2020")+1)</f>
        <v>253.9</v>
      </c>
      <c r="K860" s="11" t="s">
        <v>59</v>
      </c>
      <c r="L860" s="51"/>
      <c r="M860" s="52"/>
    </row>
    <row r="861" spans="2:13" s="5" customFormat="1">
      <c r="B861" s="100">
        <v>45182</v>
      </c>
      <c r="C861" s="101" t="s">
        <v>15</v>
      </c>
      <c r="D861" s="116">
        <f t="shared" si="30"/>
        <v>703</v>
      </c>
      <c r="E861" s="116">
        <v>267</v>
      </c>
      <c r="F861" s="104">
        <v>436</v>
      </c>
      <c r="G861" s="116">
        <f t="shared" si="31"/>
        <v>877</v>
      </c>
      <c r="H861" s="116">
        <v>359</v>
      </c>
      <c r="I861" s="105">
        <v>518</v>
      </c>
      <c r="J861" s="105">
        <f>SUM($D$8,$D$12:$D861)/(_xlfn.DAYS(B861,"10-Jun-2020")+1)</f>
        <v>254.27707808564233</v>
      </c>
      <c r="K861" s="11" t="s">
        <v>59</v>
      </c>
      <c r="L861" s="51"/>
      <c r="M861" s="52"/>
    </row>
    <row r="862" spans="2:13" s="5" customFormat="1">
      <c r="B862" s="100">
        <v>45183</v>
      </c>
      <c r="C862" s="101" t="s">
        <v>16</v>
      </c>
      <c r="D862" s="116">
        <f t="shared" si="30"/>
        <v>735</v>
      </c>
      <c r="E862" s="116">
        <v>288</v>
      </c>
      <c r="F862" s="104">
        <v>447</v>
      </c>
      <c r="G862" s="116">
        <f t="shared" si="31"/>
        <v>1005</v>
      </c>
      <c r="H862" s="116">
        <v>464</v>
      </c>
      <c r="I862" s="105">
        <v>541</v>
      </c>
      <c r="J862" s="105">
        <f>SUM($D$8,$D$12:$D862)/(_xlfn.DAYS(B862,"10-Jun-2020")+1)</f>
        <v>254.68036912751677</v>
      </c>
      <c r="K862" s="11" t="s">
        <v>376</v>
      </c>
      <c r="L862" s="51"/>
      <c r="M862" s="52"/>
    </row>
    <row r="863" spans="2:13">
      <c r="B863" s="100">
        <v>45184</v>
      </c>
      <c r="C863" s="101" t="s">
        <v>26</v>
      </c>
      <c r="D863" s="116">
        <f t="shared" si="30"/>
        <v>689</v>
      </c>
      <c r="E863" s="116">
        <v>275</v>
      </c>
      <c r="F863" s="104">
        <v>414</v>
      </c>
      <c r="G863" s="116">
        <f t="shared" si="31"/>
        <v>923</v>
      </c>
      <c r="H863" s="116">
        <v>409</v>
      </c>
      <c r="I863" s="105">
        <v>514</v>
      </c>
      <c r="J863" s="105">
        <f>SUM($D$8,$D$12:$D863)/(_xlfn.DAYS(B863,"10-Jun-2020")+1)</f>
        <v>255.04442581726738</v>
      </c>
      <c r="K863" s="11" t="s">
        <v>61</v>
      </c>
      <c r="L863" s="26"/>
      <c r="M863" s="13"/>
    </row>
    <row r="864" spans="2:13">
      <c r="B864" s="100">
        <v>45185</v>
      </c>
      <c r="C864" s="101" t="s">
        <v>18</v>
      </c>
      <c r="D864" s="116">
        <f t="shared" si="30"/>
        <v>525</v>
      </c>
      <c r="E864" s="116">
        <v>78</v>
      </c>
      <c r="F864" s="104">
        <v>447</v>
      </c>
      <c r="G864" s="116">
        <f t="shared" si="31"/>
        <v>666</v>
      </c>
      <c r="H864" s="116">
        <v>116</v>
      </c>
      <c r="I864" s="105">
        <v>550</v>
      </c>
      <c r="J864" s="105">
        <f>SUM($D$8,$D$12:$D864)/(_xlfn.DAYS(B864,"10-Jun-2020")+1)</f>
        <v>255.27051926298157</v>
      </c>
      <c r="K864" s="11" t="s">
        <v>59</v>
      </c>
      <c r="L864" s="26"/>
      <c r="M864" s="13"/>
    </row>
    <row r="865" spans="2:13">
      <c r="B865" s="100">
        <v>45186</v>
      </c>
      <c r="C865" s="101" t="s">
        <v>19</v>
      </c>
      <c r="D865" s="116">
        <f t="shared" si="30"/>
        <v>462</v>
      </c>
      <c r="E865" s="116">
        <v>76</v>
      </c>
      <c r="F865" s="104">
        <v>386</v>
      </c>
      <c r="G865" s="116">
        <f t="shared" si="31"/>
        <v>564</v>
      </c>
      <c r="H865" s="116">
        <v>102</v>
      </c>
      <c r="I865" s="105">
        <v>462</v>
      </c>
      <c r="J865" s="105">
        <f>SUM($D$8,$D$12:$D865)/(_xlfn.DAYS(B865,"10-Jun-2020")+1)</f>
        <v>255.44351464435147</v>
      </c>
      <c r="K865" s="11" t="s">
        <v>61</v>
      </c>
      <c r="L865" s="26"/>
      <c r="M865" s="13"/>
    </row>
    <row r="866" spans="2:13" s="5" customFormat="1">
      <c r="B866" s="100">
        <v>45187</v>
      </c>
      <c r="C866" s="101" t="s">
        <v>28</v>
      </c>
      <c r="D866" s="116">
        <f t="shared" si="30"/>
        <v>660</v>
      </c>
      <c r="E866" s="116">
        <v>254</v>
      </c>
      <c r="F866" s="104">
        <v>406</v>
      </c>
      <c r="G866" s="116">
        <f t="shared" si="31"/>
        <v>862</v>
      </c>
      <c r="H866" s="116">
        <v>364</v>
      </c>
      <c r="I866" s="105">
        <v>498</v>
      </c>
      <c r="J866" s="105">
        <f>SUM($D$8,$D$12:$D866)/(_xlfn.DAYS(B866,"10-Jun-2020")+1)</f>
        <v>255.78177257525084</v>
      </c>
      <c r="K866" s="11" t="s">
        <v>379</v>
      </c>
      <c r="L866" s="51"/>
      <c r="M866" s="52"/>
    </row>
    <row r="867" spans="2:13" s="5" customFormat="1">
      <c r="B867" s="100">
        <v>45188</v>
      </c>
      <c r="C867" s="101" t="s">
        <v>29</v>
      </c>
      <c r="D867" s="116">
        <f t="shared" si="30"/>
        <v>515</v>
      </c>
      <c r="E867" s="116">
        <v>306</v>
      </c>
      <c r="F867" s="104">
        <v>209</v>
      </c>
      <c r="G867" s="116">
        <f t="shared" si="31"/>
        <v>649</v>
      </c>
      <c r="H867" s="116">
        <v>418</v>
      </c>
      <c r="I867" s="105">
        <v>231</v>
      </c>
      <c r="J867" s="105">
        <f>SUM($D$8,$D$12:$D867)/(_xlfn.DAYS(B867,"10-Jun-2020")+1)</f>
        <v>255.99832915622389</v>
      </c>
      <c r="K867" s="11" t="s">
        <v>380</v>
      </c>
      <c r="L867" s="51"/>
      <c r="M867" s="52"/>
    </row>
    <row r="868" spans="2:13" s="5" customFormat="1">
      <c r="B868" s="100">
        <v>45189</v>
      </c>
      <c r="C868" s="101" t="s">
        <v>15</v>
      </c>
      <c r="D868" s="116">
        <f t="shared" si="30"/>
        <v>1092</v>
      </c>
      <c r="E868" s="116">
        <v>284</v>
      </c>
      <c r="F868" s="104">
        <v>808</v>
      </c>
      <c r="G868" s="116">
        <f t="shared" si="31"/>
        <v>1348</v>
      </c>
      <c r="H868" s="116">
        <v>403</v>
      </c>
      <c r="I868" s="105">
        <v>945</v>
      </c>
      <c r="J868" s="105">
        <f>SUM($D$8,$D$12:$D868)/(_xlfn.DAYS(B868,"10-Jun-2020")+1)</f>
        <v>256.69616026711185</v>
      </c>
      <c r="K868" s="11" t="s">
        <v>59</v>
      </c>
      <c r="L868" s="51"/>
      <c r="M868" s="52"/>
    </row>
    <row r="869" spans="2:13" s="5" customFormat="1">
      <c r="B869" s="100">
        <v>45190</v>
      </c>
      <c r="C869" s="101" t="s">
        <v>16</v>
      </c>
      <c r="D869" s="116">
        <f t="shared" si="30"/>
        <v>819</v>
      </c>
      <c r="E869" s="116">
        <v>284</v>
      </c>
      <c r="F869" s="104">
        <v>535</v>
      </c>
      <c r="G869" s="116">
        <f t="shared" si="31"/>
        <v>1156</v>
      </c>
      <c r="H869" s="116">
        <v>413</v>
      </c>
      <c r="I869" s="105">
        <v>743</v>
      </c>
      <c r="J869" s="105">
        <f>SUM($D$8,$D$12:$D869)/(_xlfn.DAYS(B869,"10-Jun-2020")+1)</f>
        <v>257.16513761467888</v>
      </c>
      <c r="K869" s="11" t="s">
        <v>381</v>
      </c>
      <c r="L869" s="51"/>
      <c r="M869" s="52"/>
    </row>
    <row r="870" spans="2:13">
      <c r="B870" s="100">
        <v>45191</v>
      </c>
      <c r="C870" s="101" t="s">
        <v>26</v>
      </c>
      <c r="D870" s="116">
        <f t="shared" si="30"/>
        <v>769</v>
      </c>
      <c r="E870" s="116">
        <v>206</v>
      </c>
      <c r="F870" s="104">
        <v>563</v>
      </c>
      <c r="G870" s="116">
        <f t="shared" si="31"/>
        <v>1016</v>
      </c>
      <c r="H870" s="116">
        <v>348</v>
      </c>
      <c r="I870" s="105">
        <v>668</v>
      </c>
      <c r="J870" s="105">
        <f>SUM($D$8,$D$12:$D870)/(_xlfn.DAYS(B870,"10-Jun-2020")+1)</f>
        <v>257.59166666666664</v>
      </c>
      <c r="K870" s="11" t="s">
        <v>382</v>
      </c>
      <c r="L870" s="26"/>
      <c r="M870" s="13"/>
    </row>
    <row r="871" spans="2:13">
      <c r="B871" s="100">
        <v>45192</v>
      </c>
      <c r="C871" s="101" t="s">
        <v>18</v>
      </c>
      <c r="D871" s="116">
        <f t="shared" si="30"/>
        <v>467</v>
      </c>
      <c r="E871" s="116">
        <v>106</v>
      </c>
      <c r="F871" s="104">
        <v>361</v>
      </c>
      <c r="G871" s="116">
        <f t="shared" si="31"/>
        <v>561</v>
      </c>
      <c r="H871" s="116">
        <v>130</v>
      </c>
      <c r="I871" s="105">
        <v>431</v>
      </c>
      <c r="J871" s="105">
        <f>SUM($D$8,$D$12:$D871)/(_xlfn.DAYS(B871,"10-Jun-2020")+1)</f>
        <v>257.7660283097419</v>
      </c>
      <c r="K871" s="11" t="s">
        <v>59</v>
      </c>
    </row>
    <row r="872" spans="2:13">
      <c r="B872" s="100">
        <v>45193</v>
      </c>
      <c r="C872" s="101" t="s">
        <v>19</v>
      </c>
      <c r="D872" s="116">
        <f t="shared" si="30"/>
        <v>434</v>
      </c>
      <c r="E872" s="116">
        <v>72</v>
      </c>
      <c r="F872" s="104">
        <v>362</v>
      </c>
      <c r="G872" s="116">
        <f t="shared" si="31"/>
        <v>523</v>
      </c>
      <c r="H872" s="116">
        <v>97</v>
      </c>
      <c r="I872" s="105">
        <v>426</v>
      </c>
      <c r="J872" s="105">
        <f>SUM($D$8,$D$12:$D872)/(_xlfn.DAYS(B872,"10-Jun-2020")+1)</f>
        <v>257.91264559068219</v>
      </c>
      <c r="K872" s="11" t="s">
        <v>59</v>
      </c>
    </row>
    <row r="873" spans="2:13" s="5" customFormat="1">
      <c r="B873" s="100">
        <v>45194</v>
      </c>
      <c r="C873" s="101" t="s">
        <v>28</v>
      </c>
      <c r="D873" s="116">
        <f t="shared" si="30"/>
        <v>1117</v>
      </c>
      <c r="E873" s="116">
        <v>323</v>
      </c>
      <c r="F873" s="104">
        <v>794</v>
      </c>
      <c r="G873" s="116">
        <f>SUM(H873:I873)</f>
        <v>1597</v>
      </c>
      <c r="H873" s="116">
        <v>622</v>
      </c>
      <c r="I873" s="105">
        <v>975</v>
      </c>
      <c r="J873" s="105">
        <f>SUM($D$8,$D$12:$D873)/(_xlfn.DAYS(B873,"10-Jun-2020")+1)</f>
        <v>258.62676641729013</v>
      </c>
      <c r="K873" s="11" t="s">
        <v>383</v>
      </c>
      <c r="L873" s="119"/>
    </row>
    <row r="874" spans="2:13" s="5" customFormat="1" ht="33">
      <c r="B874" s="100">
        <v>45195</v>
      </c>
      <c r="C874" s="101" t="s">
        <v>29</v>
      </c>
      <c r="D874" s="116">
        <f t="shared" si="30"/>
        <v>1081</v>
      </c>
      <c r="E874" s="116">
        <v>323</v>
      </c>
      <c r="F874" s="104">
        <v>758</v>
      </c>
      <c r="G874" s="116">
        <f>SUM(H874:I874)</f>
        <v>1527</v>
      </c>
      <c r="H874" s="116">
        <v>583</v>
      </c>
      <c r="I874" s="105">
        <v>944</v>
      </c>
      <c r="J874" s="105">
        <f>SUM($D$8,$D$12:$D874)/(_xlfn.DAYS(B874,"10-Jun-2020")+1)</f>
        <v>259.30980066445181</v>
      </c>
      <c r="K874" s="11" t="s">
        <v>384</v>
      </c>
      <c r="L874" s="119"/>
    </row>
    <row r="875" spans="2:13">
      <c r="B875" s="100">
        <v>45196</v>
      </c>
      <c r="C875" s="101" t="s">
        <v>15</v>
      </c>
      <c r="D875" s="116">
        <f t="shared" si="30"/>
        <v>969</v>
      </c>
      <c r="E875" s="116">
        <v>250</v>
      </c>
      <c r="F875" s="104">
        <v>719</v>
      </c>
      <c r="G875" s="116">
        <f t="shared" ref="G875:G930" si="32">SUM(H875:I875)</f>
        <v>1214</v>
      </c>
      <c r="H875" s="116">
        <v>332</v>
      </c>
      <c r="I875" s="105">
        <v>882</v>
      </c>
      <c r="J875" s="105">
        <f>SUM($D$8,$D$12:$D875)/(_xlfn.DAYS(B875,"10-Jun-2020")+1)</f>
        <v>259.89875518672198</v>
      </c>
      <c r="K875" s="11" t="s">
        <v>59</v>
      </c>
    </row>
    <row r="876" spans="2:13">
      <c r="B876" s="100">
        <v>45197</v>
      </c>
      <c r="C876" s="101" t="s">
        <v>16</v>
      </c>
      <c r="D876" s="116">
        <f t="shared" si="30"/>
        <v>914</v>
      </c>
      <c r="E876" s="116">
        <v>190</v>
      </c>
      <c r="F876" s="104">
        <v>724</v>
      </c>
      <c r="G876" s="116">
        <f t="shared" si="32"/>
        <v>1137</v>
      </c>
      <c r="H876" s="116">
        <v>240</v>
      </c>
      <c r="I876" s="105">
        <v>897</v>
      </c>
      <c r="J876" s="105">
        <f>SUM($D$8,$D$12:$D876)/(_xlfn.DAYS(B876,"10-Jun-2020")+1)</f>
        <v>260.44112769485906</v>
      </c>
      <c r="K876" s="11" t="s">
        <v>61</v>
      </c>
    </row>
    <row r="877" spans="2:13">
      <c r="B877" s="100">
        <v>45198</v>
      </c>
      <c r="C877" s="101" t="s">
        <v>26</v>
      </c>
      <c r="D877" s="116">
        <f t="shared" si="30"/>
        <v>874</v>
      </c>
      <c r="E877" s="116">
        <v>156</v>
      </c>
      <c r="F877" s="104">
        <v>718</v>
      </c>
      <c r="G877" s="116">
        <f t="shared" si="32"/>
        <v>995</v>
      </c>
      <c r="H877" s="116">
        <v>204</v>
      </c>
      <c r="I877" s="105">
        <v>791</v>
      </c>
      <c r="J877" s="105">
        <f>SUM($D$8,$D$12:$D877)/(_xlfn.DAYS(B877,"10-Jun-2020")+1)</f>
        <v>260.94946147473075</v>
      </c>
      <c r="K877" s="11" t="s">
        <v>61</v>
      </c>
    </row>
    <row r="878" spans="2:13">
      <c r="B878" s="100">
        <v>45199</v>
      </c>
      <c r="C878" s="101" t="s">
        <v>18</v>
      </c>
      <c r="D878" s="116">
        <f t="shared" si="30"/>
        <v>803</v>
      </c>
      <c r="E878" s="116">
        <v>79</v>
      </c>
      <c r="F878" s="104">
        <v>724</v>
      </c>
      <c r="G878" s="116">
        <f t="shared" si="32"/>
        <v>942</v>
      </c>
      <c r="H878" s="116">
        <v>88</v>
      </c>
      <c r="I878" s="105">
        <v>854</v>
      </c>
      <c r="J878" s="105">
        <f>SUM($D$8,$D$12:$D878)/(_xlfn.DAYS(B878,"10-Jun-2020")+1)</f>
        <v>261.39817880794703</v>
      </c>
      <c r="K878" s="11" t="s">
        <v>59</v>
      </c>
    </row>
    <row r="879" spans="2:13">
      <c r="B879" s="100">
        <v>45200</v>
      </c>
      <c r="C879" s="101" t="s">
        <v>19</v>
      </c>
      <c r="D879" s="116">
        <f t="shared" si="30"/>
        <v>851</v>
      </c>
      <c r="E879" s="116">
        <v>59</v>
      </c>
      <c r="F879" s="104">
        <v>792</v>
      </c>
      <c r="G879" s="116">
        <f t="shared" si="32"/>
        <v>1018</v>
      </c>
      <c r="H879" s="116">
        <v>90</v>
      </c>
      <c r="I879" s="105">
        <v>928</v>
      </c>
      <c r="J879" s="105">
        <f>SUM($D$8,$D$12:$D879)/(_xlfn.DAYS(B879,"10-Jun-2020")+1)</f>
        <v>261.88585607940445</v>
      </c>
      <c r="K879" s="11" t="s">
        <v>61</v>
      </c>
    </row>
    <row r="880" spans="2:13">
      <c r="B880" s="100">
        <v>45201</v>
      </c>
      <c r="C880" s="101" t="s">
        <v>28</v>
      </c>
      <c r="D880" s="116">
        <f t="shared" si="30"/>
        <v>1295</v>
      </c>
      <c r="E880" s="116">
        <v>150</v>
      </c>
      <c r="F880" s="104">
        <v>1145</v>
      </c>
      <c r="G880" s="116">
        <f t="shared" si="32"/>
        <v>1606</v>
      </c>
      <c r="H880" s="116">
        <v>214</v>
      </c>
      <c r="I880" s="105">
        <v>1392</v>
      </c>
      <c r="J880" s="105">
        <f>SUM($D$8,$D$12:$D880)/(_xlfn.DAYS(B880,"10-Jun-2020")+1)</f>
        <v>262.73966942148758</v>
      </c>
      <c r="K880" s="11" t="s">
        <v>61</v>
      </c>
    </row>
    <row r="881" spans="2:12">
      <c r="B881" s="100">
        <v>45202</v>
      </c>
      <c r="C881" s="101" t="s">
        <v>29</v>
      </c>
      <c r="D881" s="116">
        <f t="shared" si="30"/>
        <v>564</v>
      </c>
      <c r="E881" s="116">
        <v>99</v>
      </c>
      <c r="F881" s="104">
        <v>465</v>
      </c>
      <c r="G881" s="116">
        <f t="shared" si="32"/>
        <v>650</v>
      </c>
      <c r="H881" s="116">
        <v>139</v>
      </c>
      <c r="I881" s="105">
        <v>511</v>
      </c>
      <c r="J881" s="105">
        <f>SUM($D$8,$D$12:$D881)/(_xlfn.DAYS(B881,"10-Jun-2020")+1)</f>
        <v>262.98843930635837</v>
      </c>
      <c r="K881" s="11" t="s">
        <v>61</v>
      </c>
    </row>
    <row r="882" spans="2:12" s="5" customFormat="1">
      <c r="B882" s="100">
        <v>45203</v>
      </c>
      <c r="C882" s="101" t="s">
        <v>15</v>
      </c>
      <c r="D882" s="116">
        <f t="shared" si="30"/>
        <v>589</v>
      </c>
      <c r="E882" s="116">
        <v>260</v>
      </c>
      <c r="F882" s="104">
        <v>329</v>
      </c>
      <c r="G882" s="116">
        <f t="shared" si="32"/>
        <v>766</v>
      </c>
      <c r="H882" s="116">
        <v>366</v>
      </c>
      <c r="I882" s="105">
        <v>400</v>
      </c>
      <c r="J882" s="105">
        <f>SUM($D$8,$D$12:$D882)/(_xlfn.DAYS(B882,"10-Jun-2020")+1)</f>
        <v>263.25742574257424</v>
      </c>
      <c r="K882" s="11" t="s">
        <v>386</v>
      </c>
      <c r="L882" s="119"/>
    </row>
    <row r="883" spans="2:12" s="5" customFormat="1">
      <c r="B883" s="100">
        <v>45204</v>
      </c>
      <c r="C883" s="101" t="s">
        <v>16</v>
      </c>
      <c r="D883" s="116">
        <f t="shared" si="30"/>
        <v>558</v>
      </c>
      <c r="E883" s="116">
        <v>297</v>
      </c>
      <c r="F883" s="104">
        <v>261</v>
      </c>
      <c r="G883" s="116">
        <f t="shared" si="32"/>
        <v>741</v>
      </c>
      <c r="H883" s="116">
        <v>448</v>
      </c>
      <c r="I883" s="105">
        <v>293</v>
      </c>
      <c r="J883" s="105">
        <f>SUM($D$8,$D$12:$D883)/(_xlfn.DAYS(B883,"10-Jun-2020")+1)</f>
        <v>263.50041220115418</v>
      </c>
      <c r="K883" s="11" t="s">
        <v>387</v>
      </c>
      <c r="L883" s="119"/>
    </row>
    <row r="884" spans="2:12">
      <c r="B884" s="100">
        <v>45205</v>
      </c>
      <c r="C884" s="101" t="s">
        <v>26</v>
      </c>
      <c r="D884" s="116">
        <f t="shared" si="30"/>
        <v>845</v>
      </c>
      <c r="E884" s="116">
        <v>263</v>
      </c>
      <c r="F884" s="104">
        <v>582</v>
      </c>
      <c r="G884" s="116">
        <f t="shared" si="32"/>
        <v>1009</v>
      </c>
      <c r="H884" s="116">
        <v>346</v>
      </c>
      <c r="I884" s="105">
        <v>663</v>
      </c>
      <c r="J884" s="105">
        <f>SUM($D$8,$D$12:$D884)/(_xlfn.DAYS(B884,"10-Jun-2020")+1)</f>
        <v>263.97940691927511</v>
      </c>
      <c r="K884" s="11" t="s">
        <v>59</v>
      </c>
    </row>
    <row r="885" spans="2:12">
      <c r="B885" s="100">
        <v>45206</v>
      </c>
      <c r="C885" s="101" t="s">
        <v>18</v>
      </c>
      <c r="D885" s="116">
        <f>SUM(E885:F885)</f>
        <v>711</v>
      </c>
      <c r="E885" s="116">
        <v>99</v>
      </c>
      <c r="F885" s="104">
        <v>612</v>
      </c>
      <c r="G885" s="116">
        <f t="shared" si="32"/>
        <v>843</v>
      </c>
      <c r="H885" s="116">
        <v>147</v>
      </c>
      <c r="I885" s="105">
        <v>696</v>
      </c>
      <c r="J885" s="105">
        <f>SUM($D$8,$D$12:$D885)/(_xlfn.DAYS(B885,"10-Jun-2020")+1)</f>
        <v>264.34732510288063</v>
      </c>
      <c r="K885" s="11" t="s">
        <v>59</v>
      </c>
    </row>
    <row r="886" spans="2:12">
      <c r="B886" s="100">
        <v>45207</v>
      </c>
      <c r="C886" s="101" t="s">
        <v>19</v>
      </c>
      <c r="D886" s="116">
        <f t="shared" si="30"/>
        <v>634</v>
      </c>
      <c r="E886" s="116">
        <v>69</v>
      </c>
      <c r="F886" s="104">
        <v>565</v>
      </c>
      <c r="G886" s="116">
        <f t="shared" si="32"/>
        <v>752</v>
      </c>
      <c r="H886" s="116">
        <v>80</v>
      </c>
      <c r="I886" s="105">
        <v>672</v>
      </c>
      <c r="J886" s="105">
        <f>SUM($D$8,$D$12:$D886)/(_xlfn.DAYS(B886,"10-Jun-2020")+1)</f>
        <v>264.6513157894737</v>
      </c>
      <c r="K886" s="11" t="s">
        <v>61</v>
      </c>
    </row>
    <row r="887" spans="2:12">
      <c r="B887" s="100">
        <v>45208</v>
      </c>
      <c r="C887" s="101" t="s">
        <v>28</v>
      </c>
      <c r="D887" s="116">
        <f t="shared" si="30"/>
        <v>710</v>
      </c>
      <c r="E887" s="116">
        <v>172</v>
      </c>
      <c r="F887" s="104">
        <v>538</v>
      </c>
      <c r="G887" s="116">
        <f t="shared" si="32"/>
        <v>929</v>
      </c>
      <c r="H887" s="116">
        <v>292</v>
      </c>
      <c r="I887" s="105">
        <v>637</v>
      </c>
      <c r="J887" s="105">
        <f>SUM($D$8,$D$12:$D887)/(_xlfn.DAYS(B887,"10-Jun-2020")+1)</f>
        <v>265.01725554642564</v>
      </c>
      <c r="K887" s="11" t="s">
        <v>61</v>
      </c>
    </row>
    <row r="888" spans="2:12" s="5" customFormat="1" ht="33">
      <c r="B888" s="100">
        <v>45209</v>
      </c>
      <c r="C888" s="101" t="s">
        <v>29</v>
      </c>
      <c r="D888" s="116">
        <f t="shared" si="30"/>
        <v>846</v>
      </c>
      <c r="E888" s="116">
        <v>255</v>
      </c>
      <c r="F888" s="104">
        <v>591</v>
      </c>
      <c r="G888" s="116">
        <f t="shared" si="32"/>
        <v>1115</v>
      </c>
      <c r="H888" s="116">
        <v>436</v>
      </c>
      <c r="I888" s="105">
        <v>679</v>
      </c>
      <c r="J888" s="105">
        <f>SUM($D$8,$D$12:$D888)/(_xlfn.DAYS(B888,"10-Jun-2020")+1)</f>
        <v>265.4942528735632</v>
      </c>
      <c r="K888" s="11" t="s">
        <v>389</v>
      </c>
      <c r="L888" s="119"/>
    </row>
    <row r="889" spans="2:12">
      <c r="B889" s="100">
        <v>45210</v>
      </c>
      <c r="C889" s="101" t="s">
        <v>15</v>
      </c>
      <c r="D889" s="116">
        <f t="shared" ref="D889:D931" si="33">SUM(E889:F889)</f>
        <v>812</v>
      </c>
      <c r="E889" s="116">
        <v>272</v>
      </c>
      <c r="F889" s="104">
        <v>540</v>
      </c>
      <c r="G889" s="116">
        <f t="shared" si="32"/>
        <v>1036</v>
      </c>
      <c r="H889" s="116">
        <v>408</v>
      </c>
      <c r="I889" s="105">
        <v>628</v>
      </c>
      <c r="J889" s="105">
        <f>SUM($D$8,$D$12:$D889)/(_xlfn.DAYS(B889,"10-Jun-2020")+1)</f>
        <v>265.94257588187037</v>
      </c>
      <c r="K889" s="11" t="s">
        <v>61</v>
      </c>
    </row>
    <row r="890" spans="2:12" s="5" customFormat="1">
      <c r="B890" s="100">
        <v>45211</v>
      </c>
      <c r="C890" s="101" t="s">
        <v>16</v>
      </c>
      <c r="D890" s="116">
        <f t="shared" si="33"/>
        <v>890</v>
      </c>
      <c r="E890" s="116">
        <v>287</v>
      </c>
      <c r="F890" s="104">
        <v>603</v>
      </c>
      <c r="G890" s="116">
        <f t="shared" si="32"/>
        <v>1062</v>
      </c>
      <c r="H890" s="116">
        <v>357</v>
      </c>
      <c r="I890" s="105">
        <v>705</v>
      </c>
      <c r="J890" s="105">
        <f>SUM($D$8,$D$12:$D890)/(_xlfn.DAYS(B890,"10-Jun-2020")+1)</f>
        <v>266.45409836065573</v>
      </c>
      <c r="K890" s="11" t="s">
        <v>60</v>
      </c>
      <c r="L890" s="119"/>
    </row>
    <row r="891" spans="2:12">
      <c r="B891" s="100">
        <v>45212</v>
      </c>
      <c r="C891" s="101" t="s">
        <v>26</v>
      </c>
      <c r="D891" s="116">
        <f t="shared" si="33"/>
        <v>739</v>
      </c>
      <c r="E891" s="116">
        <v>213</v>
      </c>
      <c r="F891" s="104">
        <v>526</v>
      </c>
      <c r="G891" s="116">
        <f t="shared" si="32"/>
        <v>892</v>
      </c>
      <c r="H891" s="116">
        <v>272</v>
      </c>
      <c r="I891" s="105">
        <v>620</v>
      </c>
      <c r="J891" s="105">
        <f>SUM($D$8,$D$12:$D891)/(_xlfn.DAYS(B891,"10-Jun-2020")+1)</f>
        <v>266.84111384111384</v>
      </c>
      <c r="K891" s="11" t="s">
        <v>59</v>
      </c>
    </row>
    <row r="892" spans="2:12">
      <c r="B892" s="100">
        <v>45213</v>
      </c>
      <c r="C892" s="101" t="s">
        <v>18</v>
      </c>
      <c r="D892" s="116">
        <f t="shared" si="33"/>
        <v>308</v>
      </c>
      <c r="E892" s="116">
        <v>70</v>
      </c>
      <c r="F892" s="104">
        <v>238</v>
      </c>
      <c r="G892" s="116">
        <f t="shared" si="32"/>
        <v>360</v>
      </c>
      <c r="H892" s="116">
        <v>90</v>
      </c>
      <c r="I892" s="105">
        <v>270</v>
      </c>
      <c r="J892" s="105">
        <f>SUM($D$8,$D$12:$D892)/(_xlfn.DAYS(B892,"10-Jun-2020")+1)</f>
        <v>266.87479541734859</v>
      </c>
      <c r="K892" s="11" t="s">
        <v>59</v>
      </c>
    </row>
    <row r="893" spans="2:12">
      <c r="B893" s="100">
        <v>45214</v>
      </c>
      <c r="C893" s="101" t="s">
        <v>19</v>
      </c>
      <c r="D893" s="116">
        <f t="shared" si="33"/>
        <v>282</v>
      </c>
      <c r="E893" s="116">
        <v>60</v>
      </c>
      <c r="F893" s="104">
        <v>222</v>
      </c>
      <c r="G893" s="116">
        <f t="shared" si="32"/>
        <v>323</v>
      </c>
      <c r="H893" s="116">
        <v>70</v>
      </c>
      <c r="I893" s="105">
        <v>253</v>
      </c>
      <c r="J893" s="105">
        <f>SUM($D$8,$D$12:$D893)/(_xlfn.DAYS(B893,"10-Jun-2020")+1)</f>
        <v>266.88716271463613</v>
      </c>
      <c r="K893" s="11" t="s">
        <v>59</v>
      </c>
    </row>
    <row r="894" spans="2:12" s="5" customFormat="1">
      <c r="B894" s="100">
        <v>45215</v>
      </c>
      <c r="C894" s="101" t="s">
        <v>28</v>
      </c>
      <c r="D894" s="116">
        <f t="shared" si="33"/>
        <v>417</v>
      </c>
      <c r="E894" s="116">
        <v>245</v>
      </c>
      <c r="F894" s="104">
        <v>172</v>
      </c>
      <c r="G894" s="116">
        <f t="shared" si="32"/>
        <v>561</v>
      </c>
      <c r="H894" s="116">
        <v>358</v>
      </c>
      <c r="I894" s="105">
        <v>203</v>
      </c>
      <c r="J894" s="105">
        <f>SUM($D$8,$D$12:$D894)/(_xlfn.DAYS(B894,"10-Jun-2020")+1)</f>
        <v>267.00980392156862</v>
      </c>
      <c r="K894" s="11" t="s">
        <v>391</v>
      </c>
      <c r="L894" s="119"/>
    </row>
    <row r="895" spans="2:12">
      <c r="B895" s="100">
        <v>45216</v>
      </c>
      <c r="C895" s="101" t="s">
        <v>29</v>
      </c>
      <c r="D895" s="116">
        <f t="shared" si="33"/>
        <v>533</v>
      </c>
      <c r="E895" s="116">
        <v>343</v>
      </c>
      <c r="F895" s="104">
        <v>190</v>
      </c>
      <c r="G895" s="116">
        <f t="shared" si="32"/>
        <v>827</v>
      </c>
      <c r="H895" s="116">
        <v>601</v>
      </c>
      <c r="I895" s="105">
        <v>226</v>
      </c>
      <c r="J895" s="105">
        <f>SUM($D$8,$D$12:$D895)/(_xlfn.DAYS(B895,"10-Jun-2020")+1)</f>
        <v>267.22693877551018</v>
      </c>
      <c r="K895" s="11" t="s">
        <v>392</v>
      </c>
    </row>
    <row r="896" spans="2:12" s="5" customFormat="1" ht="33">
      <c r="B896" s="100">
        <v>45217</v>
      </c>
      <c r="C896" s="101" t="s">
        <v>15</v>
      </c>
      <c r="D896" s="116">
        <f t="shared" si="33"/>
        <v>491</v>
      </c>
      <c r="E896" s="116">
        <v>303</v>
      </c>
      <c r="F896" s="104">
        <v>188</v>
      </c>
      <c r="G896" s="116">
        <f t="shared" si="32"/>
        <v>685</v>
      </c>
      <c r="H896" s="116">
        <v>449</v>
      </c>
      <c r="I896" s="105">
        <v>236</v>
      </c>
      <c r="J896" s="105">
        <f>SUM($D$8,$D$12:$D896)/(_xlfn.DAYS(B896,"10-Jun-2020")+1)</f>
        <v>267.40946166394781</v>
      </c>
      <c r="K896" s="11" t="s">
        <v>393</v>
      </c>
      <c r="L896" s="119"/>
    </row>
    <row r="897" spans="2:12">
      <c r="B897" s="100">
        <v>45218</v>
      </c>
      <c r="C897" s="101" t="s">
        <v>16</v>
      </c>
      <c r="D897" s="116">
        <f t="shared" si="33"/>
        <v>568</v>
      </c>
      <c r="E897" s="116">
        <v>364</v>
      </c>
      <c r="F897" s="104">
        <v>204</v>
      </c>
      <c r="G897" s="116">
        <f t="shared" si="32"/>
        <v>770</v>
      </c>
      <c r="H897" s="116">
        <v>534</v>
      </c>
      <c r="I897" s="105">
        <v>236</v>
      </c>
      <c r="J897" s="105">
        <f>SUM($D$8,$D$12:$D897)/(_xlfn.DAYS(B897,"10-Jun-2020")+1)</f>
        <v>267.65444172779138</v>
      </c>
      <c r="K897" s="11" t="s">
        <v>59</v>
      </c>
    </row>
    <row r="898" spans="2:12">
      <c r="B898" s="100">
        <v>45219</v>
      </c>
      <c r="C898" s="101" t="s">
        <v>26</v>
      </c>
      <c r="D898" s="116">
        <f t="shared" si="33"/>
        <v>420</v>
      </c>
      <c r="E898" s="116">
        <v>259</v>
      </c>
      <c r="F898" s="104">
        <v>161</v>
      </c>
      <c r="G898" s="116">
        <f t="shared" si="32"/>
        <v>565</v>
      </c>
      <c r="H898" s="116">
        <v>381</v>
      </c>
      <c r="I898" s="105">
        <v>184</v>
      </c>
      <c r="J898" s="105">
        <f>SUM($D$8,$D$12:$D898)/(_xlfn.DAYS(B898,"10-Jun-2020")+1)</f>
        <v>267.77850162866451</v>
      </c>
      <c r="K898" s="11" t="s">
        <v>59</v>
      </c>
    </row>
    <row r="899" spans="2:12">
      <c r="B899" s="100">
        <v>45220</v>
      </c>
      <c r="C899" s="101" t="s">
        <v>18</v>
      </c>
      <c r="D899" s="116">
        <f t="shared" si="33"/>
        <v>242</v>
      </c>
      <c r="E899" s="116">
        <v>96</v>
      </c>
      <c r="F899" s="104">
        <v>146</v>
      </c>
      <c r="G899" s="116">
        <f t="shared" si="32"/>
        <v>316</v>
      </c>
      <c r="H899" s="116">
        <v>148</v>
      </c>
      <c r="I899" s="105">
        <v>168</v>
      </c>
      <c r="J899" s="105">
        <f>SUM($D$8,$D$12:$D899)/(_xlfn.DAYS(B899,"10-Jun-2020")+1)</f>
        <v>267.75752644426365</v>
      </c>
      <c r="K899" s="11" t="s">
        <v>59</v>
      </c>
    </row>
    <row r="900" spans="2:12">
      <c r="B900" s="100">
        <v>45221</v>
      </c>
      <c r="C900" s="101" t="s">
        <v>19</v>
      </c>
      <c r="D900" s="116">
        <f t="shared" si="33"/>
        <v>174</v>
      </c>
      <c r="E900" s="116">
        <v>58</v>
      </c>
      <c r="F900" s="104">
        <v>116</v>
      </c>
      <c r="G900" s="116">
        <f t="shared" si="32"/>
        <v>198</v>
      </c>
      <c r="H900" s="116">
        <v>65</v>
      </c>
      <c r="I900" s="105">
        <v>133</v>
      </c>
      <c r="J900" s="105">
        <f>SUM($D$8,$D$12:$D900)/(_xlfn.DAYS(B900,"10-Jun-2020")+1)</f>
        <v>267.68130081300814</v>
      </c>
      <c r="K900" s="11" t="s">
        <v>59</v>
      </c>
    </row>
    <row r="901" spans="2:12">
      <c r="B901" s="100">
        <v>45222</v>
      </c>
      <c r="C901" s="101" t="s">
        <v>28</v>
      </c>
      <c r="D901" s="116">
        <f t="shared" si="33"/>
        <v>359</v>
      </c>
      <c r="E901" s="116">
        <v>255</v>
      </c>
      <c r="F901" s="104">
        <v>104</v>
      </c>
      <c r="G901" s="116">
        <f t="shared" si="32"/>
        <v>496</v>
      </c>
      <c r="H901" s="116">
        <v>379</v>
      </c>
      <c r="I901" s="105">
        <v>117</v>
      </c>
      <c r="J901" s="105">
        <f>SUM($D$8,$D$12:$D901)/(_xlfn.DAYS(B901,"10-Jun-2020")+1)</f>
        <v>267.75548334687244</v>
      </c>
      <c r="K901" s="11" t="s">
        <v>59</v>
      </c>
    </row>
    <row r="902" spans="2:12">
      <c r="B902" s="100">
        <v>45223</v>
      </c>
      <c r="C902" s="101" t="s">
        <v>29</v>
      </c>
      <c r="D902" s="116">
        <f t="shared" si="33"/>
        <v>355</v>
      </c>
      <c r="E902" s="116">
        <v>237</v>
      </c>
      <c r="F902" s="104">
        <v>118</v>
      </c>
      <c r="G902" s="116">
        <f t="shared" si="32"/>
        <v>462</v>
      </c>
      <c r="H902" s="116">
        <v>325</v>
      </c>
      <c r="I902" s="105">
        <v>137</v>
      </c>
      <c r="J902" s="105">
        <f>SUM($D$8,$D$12:$D902)/(_xlfn.DAYS(B902,"10-Jun-2020")+1)</f>
        <v>267.8262987012987</v>
      </c>
      <c r="K902" s="11" t="s">
        <v>59</v>
      </c>
    </row>
    <row r="903" spans="2:12">
      <c r="B903" s="100">
        <v>45224</v>
      </c>
      <c r="C903" s="101" t="s">
        <v>15</v>
      </c>
      <c r="D903" s="116">
        <f t="shared" si="33"/>
        <v>378</v>
      </c>
      <c r="E903" s="116">
        <v>266</v>
      </c>
      <c r="F903" s="104">
        <v>112</v>
      </c>
      <c r="G903" s="116">
        <f t="shared" si="32"/>
        <v>537</v>
      </c>
      <c r="H903" s="116">
        <v>411</v>
      </c>
      <c r="I903" s="105">
        <v>126</v>
      </c>
      <c r="J903" s="105">
        <f>SUM($D$8,$D$12:$D903)/(_xlfn.DAYS(B903,"10-Jun-2020")+1)</f>
        <v>267.91565287915654</v>
      </c>
      <c r="K903" s="11" t="s">
        <v>59</v>
      </c>
    </row>
    <row r="904" spans="2:12" ht="81.599999999999994" customHeight="1">
      <c r="B904" s="100">
        <v>45225</v>
      </c>
      <c r="C904" s="101" t="s">
        <v>16</v>
      </c>
      <c r="D904" s="116">
        <f t="shared" si="33"/>
        <v>945</v>
      </c>
      <c r="E904" s="116">
        <v>275</v>
      </c>
      <c r="F904" s="104">
        <v>670</v>
      </c>
      <c r="G904" s="116">
        <f t="shared" si="32"/>
        <v>1298</v>
      </c>
      <c r="H904" s="116">
        <v>472</v>
      </c>
      <c r="I904" s="105">
        <v>826</v>
      </c>
      <c r="J904" s="105">
        <f>SUM($D$8,$D$12:$D904)/(_xlfn.DAYS(B904,"10-Jun-2020")+1)</f>
        <v>268.46434359805511</v>
      </c>
      <c r="K904" s="11" t="s">
        <v>394</v>
      </c>
    </row>
    <row r="905" spans="2:12">
      <c r="B905" s="100">
        <v>45226</v>
      </c>
      <c r="C905" s="101" t="s">
        <v>26</v>
      </c>
      <c r="D905" s="116">
        <f t="shared" si="33"/>
        <v>1266</v>
      </c>
      <c r="E905" s="116">
        <v>319</v>
      </c>
      <c r="F905" s="104">
        <v>947</v>
      </c>
      <c r="G905" s="116">
        <f t="shared" si="32"/>
        <v>1552</v>
      </c>
      <c r="H905" s="116">
        <v>430</v>
      </c>
      <c r="I905" s="105">
        <v>1122</v>
      </c>
      <c r="J905" s="105">
        <f>SUM($D$8,$D$12:$D905)/(_xlfn.DAYS(B905,"10-Jun-2020")+1)</f>
        <v>269.27206477732796</v>
      </c>
      <c r="K905" s="11" t="s">
        <v>59</v>
      </c>
    </row>
    <row r="906" spans="2:12">
      <c r="B906" s="100">
        <v>45227</v>
      </c>
      <c r="C906" s="101" t="s">
        <v>18</v>
      </c>
      <c r="D906" s="116">
        <f t="shared" si="33"/>
        <v>686</v>
      </c>
      <c r="E906" s="116">
        <v>97</v>
      </c>
      <c r="F906" s="104">
        <v>589</v>
      </c>
      <c r="G906" s="116">
        <f t="shared" si="32"/>
        <v>808</v>
      </c>
      <c r="H906" s="116">
        <v>127</v>
      </c>
      <c r="I906" s="105">
        <v>681</v>
      </c>
      <c r="J906" s="105">
        <f>SUM($D$8,$D$12:$D906)/(_xlfn.DAYS(B906,"10-Jun-2020")+1)</f>
        <v>269.60922330097088</v>
      </c>
      <c r="K906" s="11" t="s">
        <v>59</v>
      </c>
    </row>
    <row r="907" spans="2:12">
      <c r="B907" s="100">
        <v>45228</v>
      </c>
      <c r="C907" s="101" t="s">
        <v>19</v>
      </c>
      <c r="D907" s="116">
        <f t="shared" si="33"/>
        <v>650</v>
      </c>
      <c r="E907" s="116">
        <v>58</v>
      </c>
      <c r="F907" s="104">
        <v>592</v>
      </c>
      <c r="G907" s="116">
        <f t="shared" si="32"/>
        <v>806</v>
      </c>
      <c r="H907" s="116">
        <v>106</v>
      </c>
      <c r="I907" s="105">
        <v>700</v>
      </c>
      <c r="J907" s="105">
        <f>SUM($D$8,$D$12:$D907)/(_xlfn.DAYS(B907,"10-Jun-2020")+1)</f>
        <v>269.91673403395311</v>
      </c>
      <c r="K907" s="11" t="s">
        <v>59</v>
      </c>
    </row>
    <row r="908" spans="2:12" s="5" customFormat="1">
      <c r="B908" s="100">
        <v>45229</v>
      </c>
      <c r="C908" s="101" t="s">
        <v>28</v>
      </c>
      <c r="D908" s="116">
        <f t="shared" si="33"/>
        <v>912</v>
      </c>
      <c r="E908" s="116">
        <v>275</v>
      </c>
      <c r="F908" s="104">
        <v>637</v>
      </c>
      <c r="G908" s="116">
        <f t="shared" si="32"/>
        <v>1194</v>
      </c>
      <c r="H908" s="116">
        <v>425</v>
      </c>
      <c r="I908" s="105">
        <v>769</v>
      </c>
      <c r="J908" s="105">
        <f>SUM($D$8,$D$12:$D908)/(_xlfn.DAYS(B908,"10-Jun-2020")+1)</f>
        <v>270.43537964458807</v>
      </c>
      <c r="K908" s="11" t="s">
        <v>59</v>
      </c>
      <c r="L908" s="119"/>
    </row>
    <row r="909" spans="2:12" s="5" customFormat="1">
      <c r="B909" s="100">
        <v>45230</v>
      </c>
      <c r="C909" s="101" t="s">
        <v>29</v>
      </c>
      <c r="D909" s="116">
        <f t="shared" si="33"/>
        <v>1003</v>
      </c>
      <c r="E909" s="116">
        <v>294</v>
      </c>
      <c r="F909" s="104">
        <v>709</v>
      </c>
      <c r="G909" s="116">
        <f t="shared" si="32"/>
        <v>1288</v>
      </c>
      <c r="H909" s="116">
        <v>456</v>
      </c>
      <c r="I909" s="105">
        <v>832</v>
      </c>
      <c r="J909" s="105">
        <f>SUM($D$8,$D$12:$D909)/(_xlfn.DAYS(B909,"10-Jun-2020")+1)</f>
        <v>271.02663438256661</v>
      </c>
      <c r="K909" s="11" t="s">
        <v>395</v>
      </c>
      <c r="L909" s="119"/>
    </row>
    <row r="910" spans="2:12" s="5" customFormat="1" ht="33">
      <c r="B910" s="100">
        <v>45231</v>
      </c>
      <c r="C910" s="101" t="s">
        <v>15</v>
      </c>
      <c r="D910" s="116">
        <f t="shared" si="33"/>
        <v>1706</v>
      </c>
      <c r="E910" s="116">
        <v>310</v>
      </c>
      <c r="F910" s="104">
        <v>1396</v>
      </c>
      <c r="G910" s="116">
        <f t="shared" si="32"/>
        <v>2109</v>
      </c>
      <c r="H910" s="116">
        <v>442</v>
      </c>
      <c r="I910" s="105">
        <v>1667</v>
      </c>
      <c r="J910" s="105">
        <f>SUM($D$8,$D$12:$D910)/(_xlfn.DAYS(B910,"10-Jun-2020")+1)</f>
        <v>272.18387096774194</v>
      </c>
      <c r="K910" s="11" t="s">
        <v>396</v>
      </c>
      <c r="L910" s="119"/>
    </row>
    <row r="911" spans="2:12" s="5" customFormat="1">
      <c r="B911" s="100">
        <v>45232</v>
      </c>
      <c r="C911" s="101" t="s">
        <v>16</v>
      </c>
      <c r="D911" s="116">
        <f t="shared" si="33"/>
        <v>1752</v>
      </c>
      <c r="E911" s="116">
        <v>374</v>
      </c>
      <c r="F911" s="104">
        <v>1378</v>
      </c>
      <c r="G911" s="116">
        <f t="shared" si="32"/>
        <v>2207</v>
      </c>
      <c r="H911" s="116">
        <v>494</v>
      </c>
      <c r="I911" s="105">
        <v>1713</v>
      </c>
      <c r="J911" s="105">
        <f>SUM($D$8,$D$12:$D911)/(_xlfn.DAYS(B911,"10-Jun-2020")+1)</f>
        <v>273.37630942788076</v>
      </c>
      <c r="K911" s="11" t="s">
        <v>61</v>
      </c>
      <c r="L911" s="119"/>
    </row>
    <row r="912" spans="2:12" ht="33">
      <c r="B912" s="100">
        <v>45233</v>
      </c>
      <c r="C912" s="101" t="s">
        <v>26</v>
      </c>
      <c r="D912" s="116">
        <f t="shared" si="33"/>
        <v>1057</v>
      </c>
      <c r="E912" s="116">
        <v>337</v>
      </c>
      <c r="F912" s="104">
        <v>720</v>
      </c>
      <c r="G912" s="116">
        <f t="shared" si="32"/>
        <v>1548</v>
      </c>
      <c r="H912" s="116">
        <v>656</v>
      </c>
      <c r="I912" s="105">
        <v>892</v>
      </c>
      <c r="J912" s="105">
        <f>SUM($D$8,$D$12:$D912)/(_xlfn.DAYS(B912,"10-Jun-2020")+1)</f>
        <v>274.00724637681162</v>
      </c>
      <c r="K912" s="11" t="s">
        <v>398</v>
      </c>
    </row>
    <row r="913" spans="2:12">
      <c r="B913" s="100">
        <v>45234</v>
      </c>
      <c r="C913" s="101" t="s">
        <v>18</v>
      </c>
      <c r="D913" s="116">
        <f t="shared" si="33"/>
        <v>883</v>
      </c>
      <c r="E913" s="116">
        <v>119</v>
      </c>
      <c r="F913" s="104">
        <v>764</v>
      </c>
      <c r="G913" s="116">
        <f t="shared" si="32"/>
        <v>1034</v>
      </c>
      <c r="H913" s="116">
        <v>147</v>
      </c>
      <c r="I913" s="105">
        <v>887</v>
      </c>
      <c r="J913" s="105">
        <f>SUM($D$8,$D$12:$D913)/(_xlfn.DAYS(B913,"10-Jun-2020")+1)</f>
        <v>274.49718423169753</v>
      </c>
      <c r="K913" s="11" t="s">
        <v>59</v>
      </c>
    </row>
    <row r="914" spans="2:12">
      <c r="B914" s="100">
        <v>45235</v>
      </c>
      <c r="C914" s="101" t="s">
        <v>19</v>
      </c>
      <c r="D914" s="116">
        <f t="shared" si="33"/>
        <v>804</v>
      </c>
      <c r="E914" s="116">
        <v>85</v>
      </c>
      <c r="F914" s="104">
        <v>719</v>
      </c>
      <c r="G914" s="116">
        <f t="shared" si="32"/>
        <v>965</v>
      </c>
      <c r="H914" s="116">
        <v>132</v>
      </c>
      <c r="I914" s="105">
        <v>833</v>
      </c>
      <c r="J914" s="105">
        <f>SUM($D$8,$D$12:$D914)/(_xlfn.DAYS(B914,"10-Jun-2020")+1)</f>
        <v>274.9228295819936</v>
      </c>
      <c r="K914" s="11" t="s">
        <v>59</v>
      </c>
    </row>
    <row r="915" spans="2:12" s="5" customFormat="1" ht="66">
      <c r="B915" s="100">
        <v>45236</v>
      </c>
      <c r="C915" s="101" t="s">
        <v>28</v>
      </c>
      <c r="D915" s="116">
        <f t="shared" si="33"/>
        <v>1615</v>
      </c>
      <c r="E915" s="116">
        <v>407</v>
      </c>
      <c r="F915" s="104">
        <v>1208</v>
      </c>
      <c r="G915" s="116">
        <f t="shared" si="32"/>
        <v>2143</v>
      </c>
      <c r="H915" s="116">
        <v>722</v>
      </c>
      <c r="I915" s="105">
        <v>1421</v>
      </c>
      <c r="J915" s="105">
        <f>SUM($D$8,$D$12:$D915)/(_xlfn.DAYS(B915,"10-Jun-2020")+1)</f>
        <v>275.99919678714861</v>
      </c>
      <c r="K915" s="11" t="s">
        <v>399</v>
      </c>
      <c r="L915" s="119"/>
    </row>
    <row r="916" spans="2:12" s="5" customFormat="1">
      <c r="B916" s="100">
        <v>45237</v>
      </c>
      <c r="C916" s="101" t="s">
        <v>29</v>
      </c>
      <c r="D916" s="116">
        <f t="shared" si="33"/>
        <v>1771</v>
      </c>
      <c r="E916" s="116">
        <v>418</v>
      </c>
      <c r="F916" s="104">
        <v>1353</v>
      </c>
      <c r="G916" s="116">
        <f t="shared" si="32"/>
        <v>2236</v>
      </c>
      <c r="H916" s="116">
        <v>638</v>
      </c>
      <c r="I916" s="105">
        <v>1598</v>
      </c>
      <c r="J916" s="105">
        <f>SUM($D$8,$D$12:$D916)/(_xlfn.DAYS(B916,"10-Jun-2020")+1)</f>
        <v>277.19903691813806</v>
      </c>
      <c r="K916" s="11" t="s">
        <v>59</v>
      </c>
      <c r="L916" s="119"/>
    </row>
    <row r="917" spans="2:12">
      <c r="B917" s="100">
        <v>45238</v>
      </c>
      <c r="C917" s="101" t="s">
        <v>15</v>
      </c>
      <c r="D917" s="116">
        <f t="shared" si="33"/>
        <v>1032</v>
      </c>
      <c r="E917" s="116">
        <v>318</v>
      </c>
      <c r="F917" s="104">
        <v>714</v>
      </c>
      <c r="G917" s="116">
        <f t="shared" si="32"/>
        <v>1340</v>
      </c>
      <c r="H917" s="116">
        <v>488</v>
      </c>
      <c r="I917" s="105">
        <v>852</v>
      </c>
      <c r="J917" s="105">
        <f>SUM($D$8,$D$12:$D917)/(_xlfn.DAYS(B917,"10-Jun-2020")+1)</f>
        <v>277.80433039294309</v>
      </c>
      <c r="K917" s="11" t="s">
        <v>59</v>
      </c>
    </row>
    <row r="918" spans="2:12" s="5" customFormat="1">
      <c r="B918" s="100">
        <v>45239</v>
      </c>
      <c r="C918" s="101" t="s">
        <v>16</v>
      </c>
      <c r="D918" s="116">
        <f t="shared" si="33"/>
        <v>1037</v>
      </c>
      <c r="E918" s="116">
        <v>304</v>
      </c>
      <c r="F918" s="104">
        <v>733</v>
      </c>
      <c r="G918" s="116">
        <f t="shared" si="32"/>
        <v>1472</v>
      </c>
      <c r="H918" s="116">
        <v>597</v>
      </c>
      <c r="I918" s="105">
        <v>875</v>
      </c>
      <c r="J918" s="105">
        <f>SUM($D$8,$D$12:$D918)/(_xlfn.DAYS(B918,"10-Jun-2020")+1)</f>
        <v>278.41266025641028</v>
      </c>
      <c r="K918" s="11" t="s">
        <v>59</v>
      </c>
      <c r="L918" s="119"/>
    </row>
    <row r="919" spans="2:12" ht="33">
      <c r="B919" s="100">
        <v>45240</v>
      </c>
      <c r="C919" s="101" t="s">
        <v>26</v>
      </c>
      <c r="D919" s="116">
        <f t="shared" si="33"/>
        <v>915</v>
      </c>
      <c r="E919" s="116">
        <v>237</v>
      </c>
      <c r="F919" s="104">
        <v>678</v>
      </c>
      <c r="G919" s="116">
        <f t="shared" si="32"/>
        <v>1205</v>
      </c>
      <c r="H919" s="116">
        <v>386</v>
      </c>
      <c r="I919" s="105">
        <v>819</v>
      </c>
      <c r="J919" s="105">
        <f>SUM($D$8,$D$12:$D919)/(_xlfn.DAYS(B919,"10-Jun-2020")+1)</f>
        <v>278.92233787029625</v>
      </c>
      <c r="K919" s="11" t="s">
        <v>401</v>
      </c>
    </row>
    <row r="920" spans="2:12">
      <c r="B920" s="100">
        <v>45241</v>
      </c>
      <c r="C920" s="101" t="s">
        <v>18</v>
      </c>
      <c r="D920" s="116">
        <f t="shared" si="33"/>
        <v>710</v>
      </c>
      <c r="E920" s="116">
        <v>97</v>
      </c>
      <c r="F920" s="104">
        <v>613</v>
      </c>
      <c r="G920" s="116">
        <f t="shared" si="32"/>
        <v>862</v>
      </c>
      <c r="H920" s="116">
        <v>118</v>
      </c>
      <c r="I920" s="105">
        <v>744</v>
      </c>
      <c r="J920" s="105">
        <f>SUM($D$8,$D$12:$D920)/(_xlfn.DAYS(B920,"10-Jun-2020")+1)</f>
        <v>279.2672</v>
      </c>
      <c r="K920" s="11" t="s">
        <v>59</v>
      </c>
    </row>
    <row r="921" spans="2:12">
      <c r="B921" s="100">
        <v>45242</v>
      </c>
      <c r="C921" s="101" t="s">
        <v>19</v>
      </c>
      <c r="D921" s="116">
        <f t="shared" si="33"/>
        <v>818</v>
      </c>
      <c r="E921" s="116">
        <v>73</v>
      </c>
      <c r="F921" s="104">
        <v>745</v>
      </c>
      <c r="G921" s="116">
        <f t="shared" si="32"/>
        <v>1007</v>
      </c>
      <c r="H921" s="116">
        <v>115</v>
      </c>
      <c r="I921" s="105">
        <v>892</v>
      </c>
      <c r="J921" s="105">
        <f>SUM($D$8,$D$12:$D921)/(_xlfn.DAYS(B921,"10-Jun-2020")+1)</f>
        <v>279.69784172661872</v>
      </c>
      <c r="K921" s="11" t="s">
        <v>59</v>
      </c>
    </row>
    <row r="922" spans="2:12" s="5" customFormat="1">
      <c r="B922" s="100">
        <v>45243</v>
      </c>
      <c r="C922" s="101" t="s">
        <v>28</v>
      </c>
      <c r="D922" s="116">
        <f t="shared" si="33"/>
        <v>953</v>
      </c>
      <c r="E922" s="116">
        <v>251</v>
      </c>
      <c r="F922" s="104">
        <v>702</v>
      </c>
      <c r="G922" s="116">
        <f t="shared" si="32"/>
        <v>1232</v>
      </c>
      <c r="H922" s="116">
        <v>365</v>
      </c>
      <c r="I922" s="105">
        <v>867</v>
      </c>
      <c r="J922" s="105">
        <f>SUM($D$8,$D$12:$D922)/(_xlfn.DAYS(B922,"10-Jun-2020")+1)</f>
        <v>280.23562300319486</v>
      </c>
      <c r="K922" s="11" t="s">
        <v>402</v>
      </c>
      <c r="L922" s="119"/>
    </row>
    <row r="923" spans="2:12" s="5" customFormat="1">
      <c r="B923" s="100">
        <v>45244</v>
      </c>
      <c r="C923" s="101" t="s">
        <v>29</v>
      </c>
      <c r="D923" s="116">
        <f t="shared" si="33"/>
        <v>568</v>
      </c>
      <c r="E923" s="116">
        <v>271</v>
      </c>
      <c r="F923" s="104">
        <v>297</v>
      </c>
      <c r="G923" s="116">
        <f t="shared" si="32"/>
        <v>777</v>
      </c>
      <c r="H923" s="116">
        <v>432</v>
      </c>
      <c r="I923" s="105">
        <v>345</v>
      </c>
      <c r="J923" s="105">
        <f>SUM($D$8,$D$12:$D923)/(_xlfn.DAYS(B923,"10-Jun-2020")+1)</f>
        <v>280.46528332003192</v>
      </c>
      <c r="K923" s="11" t="s">
        <v>403</v>
      </c>
      <c r="L923" s="119"/>
    </row>
    <row r="924" spans="2:12" s="5" customFormat="1" ht="49.5">
      <c r="B924" s="100">
        <v>45245</v>
      </c>
      <c r="C924" s="101" t="s">
        <v>15</v>
      </c>
      <c r="D924" s="116">
        <f t="shared" si="33"/>
        <v>667</v>
      </c>
      <c r="E924" s="116">
        <v>354</v>
      </c>
      <c r="F924" s="104">
        <v>313</v>
      </c>
      <c r="G924" s="116">
        <f t="shared" si="32"/>
        <v>969</v>
      </c>
      <c r="H924" s="116">
        <v>599</v>
      </c>
      <c r="I924" s="105">
        <v>370</v>
      </c>
      <c r="J924" s="105">
        <f>SUM($D$8,$D$12:$D924)/(_xlfn.DAYS(B924,"10-Jun-2020")+1)</f>
        <v>280.77352472089314</v>
      </c>
      <c r="K924" s="11" t="s">
        <v>404</v>
      </c>
      <c r="L924" s="119"/>
    </row>
    <row r="925" spans="2:12" s="5" customFormat="1">
      <c r="B925" s="100">
        <v>45246</v>
      </c>
      <c r="C925" s="101" t="s">
        <v>16</v>
      </c>
      <c r="D925" s="116">
        <f t="shared" si="33"/>
        <v>1158</v>
      </c>
      <c r="E925" s="116">
        <v>413</v>
      </c>
      <c r="F925" s="104">
        <v>745</v>
      </c>
      <c r="G925" s="116">
        <f t="shared" si="32"/>
        <v>1593</v>
      </c>
      <c r="H925" s="116">
        <v>673</v>
      </c>
      <c r="I925" s="105">
        <v>920</v>
      </c>
      <c r="J925" s="105">
        <f>SUM($D$8,$D$12:$D925)/(_xlfn.DAYS(B925,"10-Jun-2020")+1)</f>
        <v>281.47250996015936</v>
      </c>
      <c r="K925" s="11" t="s">
        <v>405</v>
      </c>
      <c r="L925" s="119"/>
    </row>
    <row r="926" spans="2:12" s="5" customFormat="1">
      <c r="B926" s="100">
        <v>45247</v>
      </c>
      <c r="C926" s="101" t="s">
        <v>26</v>
      </c>
      <c r="D926" s="116">
        <f t="shared" si="33"/>
        <v>1805</v>
      </c>
      <c r="E926" s="116">
        <v>358</v>
      </c>
      <c r="F926" s="104">
        <v>1447</v>
      </c>
      <c r="G926" s="116">
        <f t="shared" si="32"/>
        <v>2271</v>
      </c>
      <c r="H926" s="116">
        <v>558</v>
      </c>
      <c r="I926" s="105">
        <v>1713</v>
      </c>
      <c r="J926" s="105">
        <f>SUM($D$8,$D$12:$D926)/(_xlfn.DAYS(B926,"10-Jun-2020")+1)</f>
        <v>282.68550955414014</v>
      </c>
      <c r="K926" s="11" t="s">
        <v>61</v>
      </c>
      <c r="L926" s="119"/>
    </row>
    <row r="927" spans="2:12" s="5" customFormat="1">
      <c r="B927" s="100">
        <v>45248</v>
      </c>
      <c r="C927" s="101" t="s">
        <v>18</v>
      </c>
      <c r="D927" s="116">
        <f t="shared" si="33"/>
        <v>1057</v>
      </c>
      <c r="E927" s="116">
        <v>113</v>
      </c>
      <c r="F927" s="104">
        <v>944</v>
      </c>
      <c r="G927" s="116">
        <f t="shared" si="32"/>
        <v>1272</v>
      </c>
      <c r="H927" s="116">
        <v>158</v>
      </c>
      <c r="I927" s="105">
        <v>1114</v>
      </c>
      <c r="J927" s="105">
        <f>SUM($D$8,$D$12:$D927)/(_xlfn.DAYS(B927,"10-Jun-2020")+1)</f>
        <v>283.30151153540174</v>
      </c>
      <c r="K927" s="11" t="s">
        <v>61</v>
      </c>
      <c r="L927" s="119"/>
    </row>
    <row r="928" spans="2:12" s="5" customFormat="1">
      <c r="B928" s="100">
        <v>45249</v>
      </c>
      <c r="C928" s="101" t="s">
        <v>19</v>
      </c>
      <c r="D928" s="116">
        <f t="shared" si="33"/>
        <v>698</v>
      </c>
      <c r="E928" s="116">
        <v>70</v>
      </c>
      <c r="F928" s="104">
        <v>628</v>
      </c>
      <c r="G928" s="116">
        <f t="shared" si="32"/>
        <v>809</v>
      </c>
      <c r="H928" s="116">
        <v>88</v>
      </c>
      <c r="I928" s="105">
        <v>721</v>
      </c>
      <c r="J928" s="105">
        <f>SUM($D$8,$D$12:$D928)/(_xlfn.DAYS(B928,"10-Jun-2020")+1)</f>
        <v>283.63116057233702</v>
      </c>
      <c r="K928" s="11" t="s">
        <v>407</v>
      </c>
      <c r="L928" s="119"/>
    </row>
    <row r="929" spans="2:12" s="5" customFormat="1">
      <c r="B929" s="100">
        <v>45250</v>
      </c>
      <c r="C929" s="101" t="s">
        <v>28</v>
      </c>
      <c r="D929" s="116">
        <f t="shared" si="33"/>
        <v>999</v>
      </c>
      <c r="E929" s="116">
        <v>333</v>
      </c>
      <c r="F929" s="104">
        <v>666</v>
      </c>
      <c r="G929" s="116">
        <f t="shared" si="32"/>
        <v>1401</v>
      </c>
      <c r="H929" s="116">
        <v>635</v>
      </c>
      <c r="I929" s="105">
        <v>766</v>
      </c>
      <c r="J929" s="105">
        <f>SUM($D$8,$D$12:$D929)/(_xlfn.DAYS(B929,"10-Jun-2020")+1)</f>
        <v>284.19936457505958</v>
      </c>
      <c r="K929" s="11" t="s">
        <v>59</v>
      </c>
      <c r="L929" s="119"/>
    </row>
    <row r="930" spans="2:12" s="5" customFormat="1">
      <c r="B930" s="100">
        <v>45251</v>
      </c>
      <c r="C930" s="101" t="s">
        <v>29</v>
      </c>
      <c r="D930" s="116">
        <f t="shared" si="33"/>
        <v>1502</v>
      </c>
      <c r="E930" s="116">
        <v>364</v>
      </c>
      <c r="F930" s="104">
        <v>1138</v>
      </c>
      <c r="G930" s="116">
        <f t="shared" si="32"/>
        <v>1890</v>
      </c>
      <c r="H930" s="116">
        <v>557</v>
      </c>
      <c r="I930" s="105">
        <v>1333</v>
      </c>
      <c r="J930" s="105">
        <f>SUM($D$8,$D$12:$D930)/(_xlfn.DAYS(B930,"10-Jun-2020")+1)</f>
        <v>285.16587301587299</v>
      </c>
      <c r="K930" s="11" t="s">
        <v>59</v>
      </c>
      <c r="L930" s="119"/>
    </row>
    <row r="931" spans="2:12" ht="49.5">
      <c r="B931" s="100">
        <v>45252</v>
      </c>
      <c r="C931" s="101" t="s">
        <v>15</v>
      </c>
      <c r="D931" s="116">
        <f t="shared" si="33"/>
        <v>1614</v>
      </c>
      <c r="E931" s="116">
        <v>326</v>
      </c>
      <c r="F931" s="104">
        <v>1288</v>
      </c>
      <c r="G931" s="116">
        <f t="shared" ref="G931" si="34">SUM(H931:I931)</f>
        <v>2036</v>
      </c>
      <c r="H931" s="116">
        <v>489</v>
      </c>
      <c r="I931" s="105">
        <v>1547</v>
      </c>
      <c r="J931" s="105">
        <f>SUM($D$8,$D$12:$D931)/(_xlfn.DAYS(B931,"10-Jun-2020")+1)</f>
        <v>286.21966693100711</v>
      </c>
      <c r="K931" s="11" t="s">
        <v>409</v>
      </c>
    </row>
    <row r="932" spans="2:12" s="5" customFormat="1">
      <c r="B932" s="100">
        <v>45253</v>
      </c>
      <c r="C932" s="101" t="s">
        <v>16</v>
      </c>
      <c r="D932" s="116">
        <f>SUM(E932:F932)</f>
        <v>769</v>
      </c>
      <c r="E932" s="116">
        <v>271</v>
      </c>
      <c r="F932" s="104">
        <v>498</v>
      </c>
      <c r="G932" s="116">
        <f t="shared" ref="G932:G955" si="35">SUM(H932:I932)</f>
        <v>1194</v>
      </c>
      <c r="H932" s="116">
        <v>610</v>
      </c>
      <c r="I932" s="105">
        <v>584</v>
      </c>
      <c r="J932" s="105">
        <f>SUM($D$8,$D$12:$D932)/(_xlfn.DAYS(B932,"10-Jun-2020")+1)</f>
        <v>286.60221870047542</v>
      </c>
      <c r="K932" s="11" t="s">
        <v>408</v>
      </c>
      <c r="L932" s="119"/>
    </row>
    <row r="933" spans="2:12">
      <c r="B933" s="100">
        <v>45254</v>
      </c>
      <c r="C933" s="101" t="s">
        <v>26</v>
      </c>
      <c r="D933" s="116">
        <f t="shared" ref="D933:D970" si="36">SUM(E933:F933)</f>
        <v>560</v>
      </c>
      <c r="E933" s="116">
        <v>283</v>
      </c>
      <c r="F933" s="104">
        <v>277</v>
      </c>
      <c r="G933" s="116">
        <f t="shared" si="35"/>
        <v>763</v>
      </c>
      <c r="H933" s="116">
        <v>444</v>
      </c>
      <c r="I933" s="105">
        <v>319</v>
      </c>
      <c r="J933" s="105">
        <f>SUM($D$8,$D$12:$D933)/(_xlfn.DAYS(B933,"10-Jun-2020")+1)</f>
        <v>286.81868566904194</v>
      </c>
      <c r="K933" s="11" t="s">
        <v>410</v>
      </c>
    </row>
    <row r="934" spans="2:12">
      <c r="B934" s="100">
        <v>45255</v>
      </c>
      <c r="C934" s="101" t="s">
        <v>18</v>
      </c>
      <c r="D934" s="116">
        <f>SUM(E934:F934)</f>
        <v>37404</v>
      </c>
      <c r="E934" s="116">
        <v>2012</v>
      </c>
      <c r="F934" s="104">
        <v>35392</v>
      </c>
      <c r="G934" s="116">
        <f t="shared" si="35"/>
        <v>41166</v>
      </c>
      <c r="H934" s="116">
        <v>2248</v>
      </c>
      <c r="I934" s="105">
        <v>38918</v>
      </c>
      <c r="J934" s="105">
        <f>SUM($D$8,$D$12:$D934)/(_xlfn.DAYS(B934,"10-Jun-2020")+1)</f>
        <v>316.18354430379748</v>
      </c>
      <c r="K934" s="11" t="s">
        <v>59</v>
      </c>
    </row>
    <row r="935" spans="2:12">
      <c r="B935" s="100">
        <v>45256</v>
      </c>
      <c r="C935" s="101" t="s">
        <v>19</v>
      </c>
      <c r="D935" s="116">
        <f t="shared" si="36"/>
        <v>57953</v>
      </c>
      <c r="E935" s="116">
        <v>3478</v>
      </c>
      <c r="F935" s="104">
        <v>54475</v>
      </c>
      <c r="G935" s="116">
        <f t="shared" si="35"/>
        <v>61061</v>
      </c>
      <c r="H935" s="116">
        <v>4013</v>
      </c>
      <c r="I935" s="105">
        <v>57048</v>
      </c>
      <c r="J935" s="105">
        <f>SUM($D$8,$D$12:$D935)/(_xlfn.DAYS(B935,"10-Jun-2020")+1)</f>
        <v>361.74624505928853</v>
      </c>
      <c r="K935" s="11" t="s">
        <v>59</v>
      </c>
    </row>
    <row r="936" spans="2:12" s="5" customFormat="1">
      <c r="B936" s="100">
        <v>45257</v>
      </c>
      <c r="C936" s="101" t="s">
        <v>28</v>
      </c>
      <c r="D936" s="116">
        <f t="shared" si="36"/>
        <v>28925</v>
      </c>
      <c r="E936" s="116">
        <v>1902</v>
      </c>
      <c r="F936" s="104">
        <v>27023</v>
      </c>
      <c r="G936" s="116">
        <f t="shared" si="35"/>
        <v>31949</v>
      </c>
      <c r="H936" s="116">
        <v>2358</v>
      </c>
      <c r="I936" s="105">
        <v>29591</v>
      </c>
      <c r="J936" s="105">
        <f>SUM($D$8,$D$12:$D936)/(_xlfn.DAYS(B936,"10-Jun-2020")+1)</f>
        <v>384.30805687203792</v>
      </c>
      <c r="K936" s="11" t="s">
        <v>59</v>
      </c>
      <c r="L936" s="119"/>
    </row>
    <row r="937" spans="2:12" s="5" customFormat="1">
      <c r="B937" s="100">
        <v>45258</v>
      </c>
      <c r="C937" s="101" t="s">
        <v>29</v>
      </c>
      <c r="D937" s="116">
        <f t="shared" si="36"/>
        <v>26500</v>
      </c>
      <c r="E937" s="116">
        <v>1521</v>
      </c>
      <c r="F937" s="104">
        <v>24979</v>
      </c>
      <c r="G937" s="116">
        <f t="shared" si="35"/>
        <v>29389</v>
      </c>
      <c r="H937" s="116">
        <v>1877</v>
      </c>
      <c r="I937" s="105">
        <v>27512</v>
      </c>
      <c r="J937" s="105">
        <f>SUM($D$8,$D$12:$D937)/(_xlfn.DAYS(B937,"10-Jun-2020")+1)</f>
        <v>404.92028413575377</v>
      </c>
      <c r="K937" s="11" t="s">
        <v>59</v>
      </c>
      <c r="L937" s="119"/>
    </row>
    <row r="938" spans="2:12" s="5" customFormat="1">
      <c r="B938" s="100">
        <v>45259</v>
      </c>
      <c r="C938" s="101" t="s">
        <v>15</v>
      </c>
      <c r="D938" s="116">
        <f t="shared" si="36"/>
        <v>1661</v>
      </c>
      <c r="E938" s="116">
        <v>380</v>
      </c>
      <c r="F938" s="104">
        <v>1281</v>
      </c>
      <c r="G938" s="116">
        <f t="shared" si="35"/>
        <v>2021</v>
      </c>
      <c r="H938" s="116">
        <v>554</v>
      </c>
      <c r="I938" s="105">
        <v>1467</v>
      </c>
      <c r="J938" s="105">
        <f>SUM($D$8,$D$12:$D938)/(_xlfn.DAYS(B938,"10-Jun-2020")+1)</f>
        <v>405.9108832807571</v>
      </c>
      <c r="K938" s="11" t="s">
        <v>59</v>
      </c>
      <c r="L938" s="119"/>
    </row>
    <row r="939" spans="2:12" s="5" customFormat="1">
      <c r="B939" s="100">
        <v>45260</v>
      </c>
      <c r="C939" s="101" t="s">
        <v>16</v>
      </c>
      <c r="D939" s="116">
        <f t="shared" si="36"/>
        <v>948</v>
      </c>
      <c r="E939" s="116">
        <v>270</v>
      </c>
      <c r="F939" s="104">
        <v>678</v>
      </c>
      <c r="G939" s="116">
        <f t="shared" si="35"/>
        <v>1142</v>
      </c>
      <c r="H939" s="116">
        <v>368</v>
      </c>
      <c r="I939" s="105">
        <v>774</v>
      </c>
      <c r="J939" s="105">
        <f>SUM($D$8,$D$12:$D939)/(_xlfn.DAYS(B939,"10-Jun-2020")+1)</f>
        <v>406.33806146572107</v>
      </c>
      <c r="K939" s="11" t="s">
        <v>59</v>
      </c>
      <c r="L939" s="119"/>
    </row>
    <row r="940" spans="2:12">
      <c r="B940" s="100">
        <v>45261</v>
      </c>
      <c r="C940" s="101" t="s">
        <v>26</v>
      </c>
      <c r="D940" s="116">
        <f t="shared" si="36"/>
        <v>836</v>
      </c>
      <c r="E940" s="116">
        <v>247</v>
      </c>
      <c r="F940" s="104">
        <v>589</v>
      </c>
      <c r="G940" s="116">
        <f t="shared" si="35"/>
        <v>1039</v>
      </c>
      <c r="H940" s="116">
        <v>345</v>
      </c>
      <c r="I940" s="105">
        <v>694</v>
      </c>
      <c r="J940" s="105">
        <f>SUM($D$8,$D$12:$D940)/(_xlfn.DAYS(B940,"10-Jun-2020")+1)</f>
        <v>406.6763779527559</v>
      </c>
      <c r="K940" s="11" t="s">
        <v>411</v>
      </c>
    </row>
    <row r="941" spans="2:12">
      <c r="B941" s="100">
        <v>45262</v>
      </c>
      <c r="C941" s="101" t="s">
        <v>18</v>
      </c>
      <c r="D941" s="116">
        <f t="shared" si="36"/>
        <v>583</v>
      </c>
      <c r="E941" s="116">
        <v>102</v>
      </c>
      <c r="F941" s="104">
        <v>481</v>
      </c>
      <c r="G941" s="116">
        <f t="shared" si="35"/>
        <v>672</v>
      </c>
      <c r="H941" s="116">
        <v>113</v>
      </c>
      <c r="I941" s="105">
        <v>559</v>
      </c>
      <c r="J941" s="105">
        <f>SUM($D$8,$D$12:$D941)/(_xlfn.DAYS(B941,"10-Jun-2020")+1)</f>
        <v>406.81510621557828</v>
      </c>
      <c r="K941" s="11" t="s">
        <v>59</v>
      </c>
    </row>
    <row r="942" spans="2:12">
      <c r="B942" s="100">
        <v>45263</v>
      </c>
      <c r="C942" s="101" t="s">
        <v>19</v>
      </c>
      <c r="D942" s="116">
        <f t="shared" si="36"/>
        <v>479</v>
      </c>
      <c r="E942" s="116">
        <v>86</v>
      </c>
      <c r="F942" s="104">
        <v>393</v>
      </c>
      <c r="G942" s="116">
        <f t="shared" si="35"/>
        <v>540</v>
      </c>
      <c r="H942" s="116">
        <v>114</v>
      </c>
      <c r="I942" s="105">
        <v>426</v>
      </c>
      <c r="J942" s="105">
        <f>SUM($D$8,$D$12:$D942)/(_xlfn.DAYS(B942,"10-Jun-2020")+1)</f>
        <v>406.87185534591197</v>
      </c>
      <c r="K942" s="11" t="s">
        <v>59</v>
      </c>
    </row>
    <row r="943" spans="2:12" s="5" customFormat="1">
      <c r="B943" s="100">
        <v>45264</v>
      </c>
      <c r="C943" s="101" t="s">
        <v>28</v>
      </c>
      <c r="D943" s="116">
        <f t="shared" si="36"/>
        <v>619</v>
      </c>
      <c r="E943" s="116">
        <v>271</v>
      </c>
      <c r="F943" s="104">
        <v>348</v>
      </c>
      <c r="G943" s="116">
        <f t="shared" si="35"/>
        <v>926</v>
      </c>
      <c r="H943" s="116">
        <v>498</v>
      </c>
      <c r="I943" s="105">
        <v>428</v>
      </c>
      <c r="J943" s="105">
        <f>SUM($D$8,$D$12:$D943)/(_xlfn.DAYS(B943,"10-Jun-2020")+1)</f>
        <v>407.03849175176748</v>
      </c>
      <c r="K943" s="11" t="s">
        <v>412</v>
      </c>
      <c r="L943" s="119"/>
    </row>
    <row r="944" spans="2:12" s="5" customFormat="1">
      <c r="B944" s="100">
        <v>45265</v>
      </c>
      <c r="C944" s="101" t="s">
        <v>29</v>
      </c>
      <c r="D944" s="116">
        <f t="shared" si="36"/>
        <v>877</v>
      </c>
      <c r="E944" s="116">
        <v>278</v>
      </c>
      <c r="F944" s="104">
        <v>599</v>
      </c>
      <c r="G944" s="116">
        <f t="shared" si="35"/>
        <v>1151</v>
      </c>
      <c r="H944" s="116">
        <v>466</v>
      </c>
      <c r="I944" s="105">
        <v>685</v>
      </c>
      <c r="J944" s="105">
        <f>SUM($D$8,$D$12:$D944)/(_xlfn.DAYS(B944,"10-Jun-2020")+1)</f>
        <v>407.40737833594977</v>
      </c>
      <c r="K944" s="11" t="s">
        <v>413</v>
      </c>
      <c r="L944" s="119"/>
    </row>
    <row r="945" spans="2:12" s="5" customFormat="1">
      <c r="B945" s="100">
        <v>45266</v>
      </c>
      <c r="C945" s="101" t="s">
        <v>15</v>
      </c>
      <c r="D945" s="116">
        <f t="shared" si="36"/>
        <v>681</v>
      </c>
      <c r="E945" s="116">
        <v>290</v>
      </c>
      <c r="F945" s="104">
        <v>391</v>
      </c>
      <c r="G945" s="116">
        <f t="shared" si="35"/>
        <v>913</v>
      </c>
      <c r="H945" s="116">
        <v>478</v>
      </c>
      <c r="I945" s="105">
        <v>435</v>
      </c>
      <c r="J945" s="105">
        <f>SUM($D$8,$D$12:$D945)/(_xlfn.DAYS(B945,"10-Jun-2020")+1)</f>
        <v>407.62196078431373</v>
      </c>
      <c r="K945" s="11" t="s">
        <v>414</v>
      </c>
      <c r="L945" s="119"/>
    </row>
    <row r="946" spans="2:12" s="5" customFormat="1">
      <c r="B946" s="100">
        <v>45267</v>
      </c>
      <c r="C946" s="101" t="s">
        <v>16</v>
      </c>
      <c r="D946" s="116">
        <f t="shared" si="36"/>
        <v>786</v>
      </c>
      <c r="E946" s="116">
        <v>294</v>
      </c>
      <c r="F946" s="104">
        <v>492</v>
      </c>
      <c r="G946" s="116">
        <f t="shared" si="35"/>
        <v>1153</v>
      </c>
      <c r="H946" s="116">
        <v>554</v>
      </c>
      <c r="I946" s="105">
        <v>599</v>
      </c>
      <c r="J946" s="105">
        <f>SUM($D$8,$D$12:$D946)/(_xlfn.DAYS(B946,"10-Jun-2020")+1)</f>
        <v>407.91849529780563</v>
      </c>
      <c r="K946" s="11" t="s">
        <v>415</v>
      </c>
      <c r="L946" s="119"/>
    </row>
    <row r="947" spans="2:12">
      <c r="B947" s="100">
        <v>45268</v>
      </c>
      <c r="C947" s="101" t="s">
        <v>26</v>
      </c>
      <c r="D947" s="116">
        <f t="shared" si="36"/>
        <v>834</v>
      </c>
      <c r="E947" s="116">
        <v>319</v>
      </c>
      <c r="F947" s="104">
        <v>515</v>
      </c>
      <c r="G947" s="116">
        <f t="shared" si="35"/>
        <v>1052</v>
      </c>
      <c r="H947" s="116">
        <v>463</v>
      </c>
      <c r="I947" s="105">
        <v>589</v>
      </c>
      <c r="J947" s="105">
        <f>SUM($D$8,$D$12:$D947)/(_xlfn.DAYS(B947,"10-Jun-2020")+1)</f>
        <v>408.25215348472983</v>
      </c>
      <c r="K947" s="11" t="s">
        <v>61</v>
      </c>
    </row>
    <row r="948" spans="2:12">
      <c r="B948" s="100">
        <v>45269</v>
      </c>
      <c r="C948" s="101" t="s">
        <v>18</v>
      </c>
      <c r="D948" s="116">
        <f t="shared" si="36"/>
        <v>539</v>
      </c>
      <c r="E948" s="116">
        <v>86</v>
      </c>
      <c r="F948" s="104">
        <v>453</v>
      </c>
      <c r="G948" s="116">
        <f t="shared" si="35"/>
        <v>636</v>
      </c>
      <c r="H948" s="116">
        <v>102</v>
      </c>
      <c r="I948" s="105">
        <v>534</v>
      </c>
      <c r="J948" s="105">
        <f>SUM($D$8,$D$12:$D948)/(_xlfn.DAYS(B948,"10-Jun-2020")+1)</f>
        <v>408.35446009389671</v>
      </c>
      <c r="K948" s="11" t="s">
        <v>61</v>
      </c>
    </row>
    <row r="949" spans="2:12">
      <c r="B949" s="100">
        <v>45270</v>
      </c>
      <c r="C949" s="101" t="s">
        <v>19</v>
      </c>
      <c r="D949" s="116">
        <f t="shared" si="36"/>
        <v>490</v>
      </c>
      <c r="E949" s="116">
        <v>68</v>
      </c>
      <c r="F949" s="104">
        <v>422</v>
      </c>
      <c r="G949" s="116">
        <f t="shared" si="35"/>
        <v>580</v>
      </c>
      <c r="H949" s="116">
        <v>92</v>
      </c>
      <c r="I949" s="105">
        <v>488</v>
      </c>
      <c r="J949" s="105">
        <f>SUM($D$8,$D$12:$D949)/(_xlfn.DAYS(B949,"10-Jun-2020")+1)</f>
        <v>408.4182955433933</v>
      </c>
      <c r="K949" s="11" t="s">
        <v>61</v>
      </c>
    </row>
    <row r="950" spans="2:12" s="5" customFormat="1">
      <c r="B950" s="100">
        <v>45271</v>
      </c>
      <c r="C950" s="101" t="s">
        <v>28</v>
      </c>
      <c r="D950" s="116">
        <f t="shared" si="36"/>
        <v>635</v>
      </c>
      <c r="E950" s="116">
        <v>246</v>
      </c>
      <c r="F950" s="104">
        <v>389</v>
      </c>
      <c r="G950" s="116">
        <f t="shared" si="35"/>
        <v>879</v>
      </c>
      <c r="H950" s="116">
        <v>396</v>
      </c>
      <c r="I950" s="105">
        <v>483</v>
      </c>
      <c r="J950" s="105">
        <f>SUM($D$8,$D$12:$D950)/(_xlfn.DAYS(B950,"10-Jun-2020")+1)</f>
        <v>408.59531249999998</v>
      </c>
      <c r="K950" s="11" t="s">
        <v>59</v>
      </c>
      <c r="L950" s="119"/>
    </row>
    <row r="951" spans="2:12" s="5" customFormat="1">
      <c r="B951" s="100">
        <v>45272</v>
      </c>
      <c r="C951" s="101" t="s">
        <v>29</v>
      </c>
      <c r="D951" s="116">
        <f t="shared" si="36"/>
        <v>507</v>
      </c>
      <c r="E951" s="116">
        <v>284</v>
      </c>
      <c r="F951" s="104">
        <v>223</v>
      </c>
      <c r="G951" s="116">
        <f t="shared" si="35"/>
        <v>702</v>
      </c>
      <c r="H951" s="116">
        <v>429</v>
      </c>
      <c r="I951" s="105">
        <v>273</v>
      </c>
      <c r="J951" s="105">
        <f>SUM($D$8,$D$12:$D951)/(_xlfn.DAYS(B951,"10-Jun-2020")+1)</f>
        <v>408.67213114754099</v>
      </c>
      <c r="K951" s="11" t="s">
        <v>59</v>
      </c>
      <c r="L951" s="119"/>
    </row>
    <row r="952" spans="2:12" s="5" customFormat="1">
      <c r="B952" s="100">
        <v>45273</v>
      </c>
      <c r="C952" s="101" t="s">
        <v>15</v>
      </c>
      <c r="D952" s="116">
        <f t="shared" si="36"/>
        <v>467</v>
      </c>
      <c r="E952" s="116">
        <v>270</v>
      </c>
      <c r="F952" s="104">
        <v>197</v>
      </c>
      <c r="G952" s="116">
        <f t="shared" si="35"/>
        <v>615</v>
      </c>
      <c r="H952" s="116">
        <v>373</v>
      </c>
      <c r="I952" s="105">
        <v>242</v>
      </c>
      <c r="J952" s="105">
        <f>SUM($D$8,$D$12:$D952)/(_xlfn.DAYS(B952,"10-Jun-2020")+1)</f>
        <v>408.71762870514823</v>
      </c>
      <c r="K952" s="11" t="s">
        <v>59</v>
      </c>
      <c r="L952" s="119"/>
    </row>
    <row r="953" spans="2:12" s="5" customFormat="1">
      <c r="B953" s="100">
        <v>45274</v>
      </c>
      <c r="C953" s="101" t="s">
        <v>16</v>
      </c>
      <c r="D953" s="116">
        <f t="shared" si="36"/>
        <v>412</v>
      </c>
      <c r="E953" s="116">
        <v>249</v>
      </c>
      <c r="F953" s="104">
        <v>163</v>
      </c>
      <c r="G953" s="116">
        <f t="shared" si="35"/>
        <v>538</v>
      </c>
      <c r="H953" s="116">
        <v>348</v>
      </c>
      <c r="I953" s="105">
        <v>190</v>
      </c>
      <c r="J953" s="105">
        <f>SUM($D$8,$D$12:$D953)/(_xlfn.DAYS(B953,"10-Jun-2020")+1)</f>
        <v>408.72018706157445</v>
      </c>
      <c r="K953" s="11" t="s">
        <v>59</v>
      </c>
      <c r="L953" s="119"/>
    </row>
    <row r="954" spans="2:12">
      <c r="B954" s="100">
        <v>45275</v>
      </c>
      <c r="C954" s="101" t="s">
        <v>26</v>
      </c>
      <c r="D954" s="116">
        <f t="shared" si="36"/>
        <v>632</v>
      </c>
      <c r="E954" s="116">
        <v>268</v>
      </c>
      <c r="F954" s="104">
        <v>364</v>
      </c>
      <c r="G954" s="116">
        <f t="shared" si="35"/>
        <v>809</v>
      </c>
      <c r="H954" s="116">
        <v>375</v>
      </c>
      <c r="I954" s="105">
        <v>434</v>
      </c>
      <c r="J954" s="105">
        <f>SUM($D$8,$D$12:$D954)/(_xlfn.DAYS(B954,"10-Jun-2020")+1)</f>
        <v>408.89408099688472</v>
      </c>
      <c r="K954" s="11" t="s">
        <v>418</v>
      </c>
    </row>
    <row r="955" spans="2:12">
      <c r="B955" s="100">
        <v>45276</v>
      </c>
      <c r="C955" s="101" t="s">
        <v>18</v>
      </c>
      <c r="D955" s="116">
        <f t="shared" si="36"/>
        <v>452</v>
      </c>
      <c r="E955" s="116">
        <v>87</v>
      </c>
      <c r="F955" s="104">
        <v>365</v>
      </c>
      <c r="G955" s="116">
        <f t="shared" si="35"/>
        <v>555</v>
      </c>
      <c r="H955" s="116">
        <v>137</v>
      </c>
      <c r="I955" s="105">
        <v>418</v>
      </c>
      <c r="J955" s="105">
        <f>SUM($D$8,$D$12:$D955)/(_xlfn.DAYS(B955,"10-Jun-2020")+1)</f>
        <v>408.92762645914399</v>
      </c>
      <c r="K955" s="11" t="s">
        <v>59</v>
      </c>
    </row>
    <row r="956" spans="2:12">
      <c r="B956" s="100">
        <v>45277</v>
      </c>
      <c r="C956" s="101" t="s">
        <v>19</v>
      </c>
      <c r="D956" s="116">
        <f t="shared" si="36"/>
        <v>323</v>
      </c>
      <c r="E956" s="116">
        <v>55</v>
      </c>
      <c r="F956" s="104">
        <v>268</v>
      </c>
      <c r="G956" s="116">
        <f t="shared" ref="G956" si="37">SUM(H956:I956)</f>
        <v>438</v>
      </c>
      <c r="H956" s="116">
        <v>115</v>
      </c>
      <c r="I956" s="105">
        <v>323</v>
      </c>
      <c r="J956" s="105">
        <f>SUM($D$8,$D$12:$D956)/(_xlfn.DAYS(B956,"10-Jun-2020")+1)</f>
        <v>408.86080870917573</v>
      </c>
      <c r="K956" s="11" t="s">
        <v>59</v>
      </c>
    </row>
    <row r="957" spans="2:12" s="5" customFormat="1">
      <c r="B957" s="100">
        <v>45278</v>
      </c>
      <c r="C957" s="101" t="s">
        <v>28</v>
      </c>
      <c r="D957" s="116">
        <f t="shared" si="36"/>
        <v>465</v>
      </c>
      <c r="E957" s="116">
        <v>219</v>
      </c>
      <c r="F957" s="104">
        <v>246</v>
      </c>
      <c r="G957" s="116">
        <f t="shared" ref="G957:G970" si="38">SUM(H957:I957)</f>
        <v>639</v>
      </c>
      <c r="H957" s="116">
        <v>358</v>
      </c>
      <c r="I957" s="105">
        <v>281</v>
      </c>
      <c r="J957" s="105">
        <f>SUM($D$8,$D$12:$D957)/(_xlfn.DAYS(B957,"10-Jun-2020")+1)</f>
        <v>408.90442890442893</v>
      </c>
      <c r="K957" s="11" t="s">
        <v>419</v>
      </c>
      <c r="L957" s="119"/>
    </row>
    <row r="958" spans="2:12">
      <c r="B958" s="100">
        <v>45279</v>
      </c>
      <c r="C958" s="101" t="s">
        <v>29</v>
      </c>
      <c r="D958" s="116">
        <f t="shared" si="36"/>
        <v>613</v>
      </c>
      <c r="E958" s="116">
        <v>294</v>
      </c>
      <c r="F958" s="104">
        <v>319</v>
      </c>
      <c r="G958" s="116">
        <f t="shared" si="38"/>
        <v>1060</v>
      </c>
      <c r="H958" s="116">
        <v>665</v>
      </c>
      <c r="I958" s="105">
        <v>395</v>
      </c>
      <c r="J958" s="105">
        <f>SUM($D$8,$D$12:$D958)/(_xlfn.DAYS(B958,"10-Jun-2020")+1)</f>
        <v>409.06288819875778</v>
      </c>
      <c r="K958" s="11" t="s">
        <v>61</v>
      </c>
    </row>
    <row r="959" spans="2:12">
      <c r="B959" s="100">
        <v>45280</v>
      </c>
      <c r="C959" s="101" t="s">
        <v>15</v>
      </c>
      <c r="D959" s="116">
        <f t="shared" si="36"/>
        <v>520</v>
      </c>
      <c r="E959" s="116">
        <v>227</v>
      </c>
      <c r="F959" s="104">
        <v>293</v>
      </c>
      <c r="G959" s="116">
        <f t="shared" si="38"/>
        <v>680</v>
      </c>
      <c r="H959" s="116">
        <v>336</v>
      </c>
      <c r="I959" s="105">
        <v>344</v>
      </c>
      <c r="J959" s="105">
        <f>SUM($D$8,$D$12:$D959)/(_xlfn.DAYS(B959,"10-Jun-2020")+1)</f>
        <v>409.14895267649342</v>
      </c>
      <c r="K959" s="11" t="s">
        <v>59</v>
      </c>
    </row>
    <row r="960" spans="2:12">
      <c r="B960" s="100">
        <v>45281</v>
      </c>
      <c r="C960" s="101" t="s">
        <v>16</v>
      </c>
      <c r="D960" s="116">
        <f t="shared" si="36"/>
        <v>523</v>
      </c>
      <c r="E960" s="116">
        <v>195</v>
      </c>
      <c r="F960" s="104">
        <v>328</v>
      </c>
      <c r="G960" s="116">
        <f t="shared" si="38"/>
        <v>660</v>
      </c>
      <c r="H960" s="116">
        <v>267</v>
      </c>
      <c r="I960" s="105">
        <v>393</v>
      </c>
      <c r="J960" s="105">
        <f>SUM($D$8,$D$12:$D960)/(_xlfn.DAYS(B960,"10-Jun-2020")+1)</f>
        <v>409.2372093023256</v>
      </c>
      <c r="K960" s="11" t="s">
        <v>59</v>
      </c>
    </row>
    <row r="961" spans="2:14">
      <c r="B961" s="100">
        <v>45282</v>
      </c>
      <c r="C961" s="101" t="s">
        <v>26</v>
      </c>
      <c r="D961" s="116">
        <f t="shared" si="36"/>
        <v>482</v>
      </c>
      <c r="E961" s="116">
        <v>163</v>
      </c>
      <c r="F961" s="104">
        <v>319</v>
      </c>
      <c r="G961" s="116">
        <f t="shared" si="38"/>
        <v>589</v>
      </c>
      <c r="H961" s="116">
        <v>246</v>
      </c>
      <c r="I961" s="105">
        <v>343</v>
      </c>
      <c r="J961" s="105">
        <f>SUM($D$8,$D$12:$D961)/(_xlfn.DAYS(B961,"10-Jun-2020")+1)</f>
        <v>409.29357087529047</v>
      </c>
      <c r="K961" s="11" t="s">
        <v>59</v>
      </c>
    </row>
    <row r="962" spans="2:14">
      <c r="B962" s="100">
        <v>45283</v>
      </c>
      <c r="C962" s="101" t="s">
        <v>18</v>
      </c>
      <c r="D962" s="116">
        <f t="shared" si="36"/>
        <v>219</v>
      </c>
      <c r="E962" s="116">
        <v>66</v>
      </c>
      <c r="F962" s="104">
        <v>153</v>
      </c>
      <c r="G962" s="116">
        <f t="shared" si="38"/>
        <v>312</v>
      </c>
      <c r="H962" s="116">
        <v>147</v>
      </c>
      <c r="I962" s="105">
        <v>165</v>
      </c>
      <c r="J962" s="105">
        <f>SUM($D$8,$D$12:$D962)/(_xlfn.DAYS(B962,"10-Jun-2020")+1)</f>
        <v>409.14628482972137</v>
      </c>
      <c r="K962" s="11" t="s">
        <v>59</v>
      </c>
    </row>
    <row r="963" spans="2:14" s="8" customFormat="1">
      <c r="B963" s="100">
        <v>45284</v>
      </c>
      <c r="C963" s="101" t="s">
        <v>19</v>
      </c>
      <c r="D963" s="116">
        <f t="shared" si="36"/>
        <v>171</v>
      </c>
      <c r="E963" s="116">
        <v>37</v>
      </c>
      <c r="F963" s="104">
        <v>134</v>
      </c>
      <c r="G963" s="116">
        <f t="shared" si="38"/>
        <v>198</v>
      </c>
      <c r="H963" s="116">
        <v>46</v>
      </c>
      <c r="I963" s="105">
        <v>152</v>
      </c>
      <c r="J963" s="105">
        <f>SUM($D$8,$D$12:$D963)/(_xlfn.DAYS(B963,"10-Jun-2020")+1)</f>
        <v>408.96210363495749</v>
      </c>
      <c r="K963" s="11" t="s">
        <v>59</v>
      </c>
      <c r="M963"/>
      <c r="N963"/>
    </row>
    <row r="964" spans="2:14" s="8" customFormat="1">
      <c r="B964" s="100">
        <v>45285</v>
      </c>
      <c r="C964" s="101" t="s">
        <v>28</v>
      </c>
      <c r="D964" s="116">
        <f t="shared" si="36"/>
        <v>240</v>
      </c>
      <c r="E964" s="116">
        <v>81</v>
      </c>
      <c r="F964" s="104">
        <v>159</v>
      </c>
      <c r="G964" s="116">
        <f t="shared" si="38"/>
        <v>375</v>
      </c>
      <c r="H964" s="116">
        <v>202</v>
      </c>
      <c r="I964" s="105">
        <v>173</v>
      </c>
      <c r="J964" s="105">
        <f>SUM($D$8,$D$12:$D964)/(_xlfn.DAYS(B964,"10-Jun-2020")+1)</f>
        <v>408.83153013910356</v>
      </c>
      <c r="K964" s="11" t="s">
        <v>59</v>
      </c>
      <c r="M964"/>
      <c r="N964"/>
    </row>
    <row r="965" spans="2:14" s="8" customFormat="1" ht="66">
      <c r="B965" s="100">
        <v>45286</v>
      </c>
      <c r="C965" s="101" t="s">
        <v>29</v>
      </c>
      <c r="D965" s="116">
        <f t="shared" si="36"/>
        <v>298</v>
      </c>
      <c r="E965" s="116">
        <v>144</v>
      </c>
      <c r="F965" s="104">
        <v>154</v>
      </c>
      <c r="G965" s="116">
        <f t="shared" si="38"/>
        <v>381</v>
      </c>
      <c r="H965" s="116">
        <v>197</v>
      </c>
      <c r="I965" s="105">
        <v>184</v>
      </c>
      <c r="J965" s="105">
        <f>SUM($D$8,$D$12:$D965)/(_xlfn.DAYS(B965,"10-Jun-2020")+1)</f>
        <v>408.74594594594595</v>
      </c>
      <c r="K965" s="11" t="s">
        <v>421</v>
      </c>
      <c r="M965"/>
      <c r="N965"/>
    </row>
    <row r="966" spans="2:14" s="8" customFormat="1">
      <c r="B966" s="100">
        <v>45287</v>
      </c>
      <c r="C966" s="101" t="s">
        <v>15</v>
      </c>
      <c r="D966" s="116">
        <f t="shared" si="36"/>
        <v>332</v>
      </c>
      <c r="E966" s="116">
        <v>198</v>
      </c>
      <c r="F966" s="104">
        <v>134</v>
      </c>
      <c r="G966" s="116">
        <f t="shared" si="38"/>
        <v>588</v>
      </c>
      <c r="H966" s="116">
        <v>394</v>
      </c>
      <c r="I966" s="105">
        <v>194</v>
      </c>
      <c r="J966" s="105">
        <f>SUM($D$8,$D$12:$D966)/(_xlfn.DAYS(B966,"10-Jun-2020")+1)</f>
        <v>408.68672839506172</v>
      </c>
      <c r="K966" s="11" t="s">
        <v>422</v>
      </c>
      <c r="M966"/>
      <c r="N966"/>
    </row>
    <row r="967" spans="2:14" s="8" customFormat="1">
      <c r="B967" s="100">
        <v>45288</v>
      </c>
      <c r="C967" s="101" t="s">
        <v>16</v>
      </c>
      <c r="D967" s="116">
        <f t="shared" si="36"/>
        <v>261</v>
      </c>
      <c r="E967" s="116">
        <v>131</v>
      </c>
      <c r="F967" s="104">
        <v>130</v>
      </c>
      <c r="G967" s="116">
        <f t="shared" si="38"/>
        <v>352</v>
      </c>
      <c r="H967" s="116">
        <v>206</v>
      </c>
      <c r="I967" s="105">
        <v>146</v>
      </c>
      <c r="J967" s="105">
        <f>SUM($D$8,$D$12:$D967)/(_xlfn.DAYS(B967,"10-Jun-2020")+1)</f>
        <v>408.5728604471858</v>
      </c>
      <c r="K967" s="11" t="s">
        <v>61</v>
      </c>
      <c r="M967"/>
      <c r="N967"/>
    </row>
    <row r="968" spans="2:14" s="8" customFormat="1">
      <c r="B968" s="100">
        <v>45289</v>
      </c>
      <c r="C968" s="101" t="s">
        <v>26</v>
      </c>
      <c r="D968" s="116">
        <f t="shared" si="36"/>
        <v>228</v>
      </c>
      <c r="E968" s="116">
        <v>114</v>
      </c>
      <c r="F968" s="104">
        <v>114</v>
      </c>
      <c r="G968" s="116">
        <f t="shared" si="38"/>
        <v>320</v>
      </c>
      <c r="H968" s="116">
        <v>190</v>
      </c>
      <c r="I968" s="105">
        <v>130</v>
      </c>
      <c r="J968" s="105">
        <f>SUM($D$8,$D$12:$D968)/(_xlfn.DAYS(B968,"10-Jun-2020")+1)</f>
        <v>408.43374422187981</v>
      </c>
      <c r="K968" s="11" t="s">
        <v>59</v>
      </c>
      <c r="M968"/>
      <c r="N968"/>
    </row>
    <row r="969" spans="2:14" s="8" customFormat="1">
      <c r="B969" s="100">
        <v>45290</v>
      </c>
      <c r="C969" s="101" t="s">
        <v>18</v>
      </c>
      <c r="D969" s="116">
        <f t="shared" si="36"/>
        <v>136</v>
      </c>
      <c r="E969" s="116">
        <v>52</v>
      </c>
      <c r="F969" s="104">
        <v>84</v>
      </c>
      <c r="G969" s="116">
        <f t="shared" si="38"/>
        <v>164</v>
      </c>
      <c r="H969" s="116">
        <v>70</v>
      </c>
      <c r="I969" s="105">
        <v>94</v>
      </c>
      <c r="J969" s="105">
        <f>SUM($D$8,$D$12:$D969)/(_xlfn.DAYS(B969,"10-Jun-2020")+1)</f>
        <v>408.2240184757506</v>
      </c>
      <c r="K969" s="11" t="s">
        <v>59</v>
      </c>
      <c r="M969"/>
      <c r="N969"/>
    </row>
    <row r="970" spans="2:14" s="8" customFormat="1">
      <c r="B970" s="100">
        <v>45291</v>
      </c>
      <c r="C970" s="101" t="s">
        <v>19</v>
      </c>
      <c r="D970" s="116">
        <f t="shared" si="36"/>
        <v>131</v>
      </c>
      <c r="E970" s="116">
        <v>41</v>
      </c>
      <c r="F970" s="104">
        <v>90</v>
      </c>
      <c r="G970" s="116">
        <f t="shared" si="38"/>
        <v>165</v>
      </c>
      <c r="H970" s="116">
        <v>61</v>
      </c>
      <c r="I970" s="105">
        <v>104</v>
      </c>
      <c r="J970" s="105">
        <f>SUM($D$8,$D$12:$D970)/(_xlfn.DAYS(B970,"10-Jun-2020")+1)</f>
        <v>408.01076923076926</v>
      </c>
      <c r="K970" s="11" t="s">
        <v>59</v>
      </c>
      <c r="M970"/>
      <c r="N970"/>
    </row>
  </sheetData>
  <mergeCells count="9">
    <mergeCell ref="B10:C10"/>
    <mergeCell ref="B11:C11"/>
    <mergeCell ref="B9:C9"/>
    <mergeCell ref="B8:C8"/>
    <mergeCell ref="B2:K3"/>
    <mergeCell ref="B5:C6"/>
    <mergeCell ref="D5:K5"/>
    <mergeCell ref="L5:L6"/>
    <mergeCell ref="B7:C7"/>
  </mergeCells>
  <phoneticPr fontId="1" type="noConversion"/>
  <pageMargins left="0.7" right="0.7" top="0.75" bottom="0.75" header="0.3" footer="0.3"/>
  <pageSetup paperSize="9" orientation="portrait" horizont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2</vt:i4>
      </vt:variant>
    </vt:vector>
  </HeadingPairs>
  <TitlesOfParts>
    <vt:vector size="2" baseType="lpstr">
      <vt:lpstr>일일보고</vt:lpstr>
      <vt:lpstr>누적수치</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정원</dc:creator>
  <cp:lastModifiedBy>정자혜</cp:lastModifiedBy>
  <cp:lastPrinted>2023-03-30T00:57:52Z</cp:lastPrinted>
  <dcterms:created xsi:type="dcterms:W3CDTF">2021-05-18T07:26:15Z</dcterms:created>
  <dcterms:modified xsi:type="dcterms:W3CDTF">2024-10-21T01:08:48Z</dcterms:modified>
</cp:coreProperties>
</file>